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755" windowWidth="11925" windowHeight="7290" firstSheet="5" activeTab="11"/>
  </bookViews>
  <sheets>
    <sheet name="0000" sheetId="1" state="veryHidden" r:id="rId1"/>
    <sheet name="จังหวัด" sheetId="2" r:id="rId2"/>
    <sheet name="สาขาหนองหาน" sheetId="3" r:id="rId3"/>
    <sheet name="สาขากุมภวาปี" sheetId="4" r:id="rId4"/>
    <sheet name="สาขาบ้านดุง" sheetId="5" r:id="rId5"/>
    <sheet name="สาขาบ้านผิอ" sheetId="6" r:id="rId6"/>
    <sheet name="สาขาเพ็ญ" sheetId="7" r:id="rId7"/>
    <sheet name="ส่วนแยกโนนสะอาด" sheetId="8" r:id="rId8"/>
    <sheet name="สาขาหนองวัวซอ" sheetId="9" r:id="rId9"/>
    <sheet name="สาขากุดจับ" sheetId="10" r:id="rId10"/>
    <sheet name="ส่วนแยกทุ่งฝน" sheetId="11" r:id="rId11"/>
    <sheet name="สาขาศรีธาตุ" sheetId="12" r:id="rId12"/>
    <sheet name="ส่วนแยกน้ำโสม" sheetId="13" r:id="rId13"/>
    <sheet name="หน้า13" sheetId="14" r:id="rId14"/>
    <sheet name="รวม" sheetId="15" r:id="rId15"/>
    <sheet name="Sheet1" sheetId="16" r:id="rId16"/>
  </sheets>
  <definedNames>
    <definedName name="_xlnm.Print_Area" localSheetId="1">'จังหวัด'!$A$1:$S$45</definedName>
    <definedName name="_xlnm.Print_Area" localSheetId="10">'ส่วนแยกทุ่งฝน'!$A$1:$N$83</definedName>
    <definedName name="_xlnm.Print_Area" localSheetId="9">'สาขากุดจับ'!$A$1:$T$49</definedName>
    <definedName name="_xlnm.Print_Area" localSheetId="3">'สาขากุมภวาปี'!$A$1:$AO$35</definedName>
    <definedName name="_xlnm.Print_Area" localSheetId="4">'สาขาบ้านดุง'!$A$1:$Q$41</definedName>
    <definedName name="_xlnm.Print_Area" localSheetId="5">'สาขาบ้านผิอ'!$A$1:$R$29</definedName>
    <definedName name="_xlnm.Print_Area" localSheetId="6">'สาขาเพ็ญ'!$A$1:$V$68</definedName>
    <definedName name="_xlnm.Print_Area" localSheetId="11">'สาขาศรีธาตุ'!$A:$IV</definedName>
    <definedName name="_xlnm.Print_Area" localSheetId="2">'สาขาหนองหาน'!$A$1:$H$44</definedName>
  </definedNames>
  <calcPr fullCalcOnLoad="1"/>
</workbook>
</file>

<file path=xl/sharedStrings.xml><?xml version="1.0" encoding="utf-8"?>
<sst xmlns="http://schemas.openxmlformats.org/spreadsheetml/2006/main" count="430" uniqueCount="217">
  <si>
    <t>ลำดับที่</t>
  </si>
  <si>
    <t>จำนวนเงิน</t>
  </si>
  <si>
    <t>หมายเหตุ</t>
  </si>
  <si>
    <t>อำเภอสร้างคอม</t>
  </si>
  <si>
    <t>อำเภอศรีธาตุ</t>
  </si>
  <si>
    <t>อำเภอพิบูลย์รักษ์</t>
  </si>
  <si>
    <t>อำเภอทุ่งฝน</t>
  </si>
  <si>
    <t>อำเภอวังสามหมอ</t>
  </si>
  <si>
    <t>อำเภอกุดจับ</t>
  </si>
  <si>
    <t>อำเภอหนองวัวซอ</t>
  </si>
  <si>
    <t>อำเภอน้ำโสม</t>
  </si>
  <si>
    <t>อำเภอหนองหาน</t>
  </si>
  <si>
    <t>อำเภอบ้านดุง</t>
  </si>
  <si>
    <t>อำเภอนายูง</t>
  </si>
  <si>
    <t>อำเภอกุมภวาปี</t>
  </si>
  <si>
    <t>อำเภอเมืองอุดรธานี</t>
  </si>
  <si>
    <t>อำเภอหนองแสง</t>
  </si>
  <si>
    <t>อำเภอโนนสะอาด</t>
  </si>
  <si>
    <t>อำเภอบ้านผือ</t>
  </si>
  <si>
    <t>อำเภอเพ็ญ</t>
  </si>
  <si>
    <t>รวม</t>
  </si>
  <si>
    <t>รายละเอียดการจัดเก็บและนำส่งเงินรายได้องค์กรปกครองส่วนท้องถิ่น</t>
  </si>
  <si>
    <t>สำนักงานที่ดินจังหวัดอุดรธานี</t>
  </si>
  <si>
    <t>ชื่อองค์กรปกครองส่วนท้องถิ่น</t>
  </si>
  <si>
    <t>อบต.เชียงดา</t>
  </si>
  <si>
    <t>อบต.นาสะอาด</t>
  </si>
  <si>
    <t>อบต.นายูง</t>
  </si>
  <si>
    <t>อบต.ศรีธาตุ</t>
  </si>
  <si>
    <t>อบต.หนองนกเขียน</t>
  </si>
  <si>
    <t>อบต.คำเลาะ</t>
  </si>
  <si>
    <t>อบต.หนองหลัก</t>
  </si>
  <si>
    <t>อบต.โพนสูง</t>
  </si>
  <si>
    <t>อบต.ค้อใหญ่</t>
  </si>
  <si>
    <t>อบต.โนนทองอินทร์</t>
  </si>
  <si>
    <t>อบต.บ้านแดง</t>
  </si>
  <si>
    <t>อบต.นาทราย</t>
  </si>
  <si>
    <t>อบต.ดอนกลอย</t>
  </si>
  <si>
    <t>อบต.นาชุมแสง</t>
  </si>
  <si>
    <t>อบต.นาทม</t>
  </si>
  <si>
    <t>อบต.ผาสุก</t>
  </si>
  <si>
    <t>อบต.คำโคกสูง</t>
  </si>
  <si>
    <t>อบต.กุดจับ</t>
  </si>
  <si>
    <t>อบต.สร้างก่อ</t>
  </si>
  <si>
    <t>อบต.ขอนยูง</t>
  </si>
  <si>
    <t>อบต.ตาลเลียน</t>
  </si>
  <si>
    <t>อบต.หมากหญ้า</t>
  </si>
  <si>
    <t>อบต.หนองอ้อ</t>
  </si>
  <si>
    <t>อบต.น้ำพ่น</t>
  </si>
  <si>
    <t>อบต.หนองแวง</t>
  </si>
  <si>
    <t>อบต.บ้านหยวก</t>
  </si>
  <si>
    <t>อบต.นางัว</t>
  </si>
  <si>
    <t>อบต.ศรีสำราญ</t>
  </si>
  <si>
    <t>อบต.สามัคคี</t>
  </si>
  <si>
    <t>อบต.โสมเยี่ยม</t>
  </si>
  <si>
    <t>อบต.น้ำโสม</t>
  </si>
  <si>
    <t>อบต.หนองหาน</t>
  </si>
  <si>
    <t>อบต.หนองสระปลา</t>
  </si>
  <si>
    <t>อบต.พังงู</t>
  </si>
  <si>
    <t>อบต.สะแบง</t>
  </si>
  <si>
    <t>อบต.โพนงาม</t>
  </si>
  <si>
    <t>อบต.บ้านยา</t>
  </si>
  <si>
    <t>อบต.ดอนหายโศก</t>
  </si>
  <si>
    <t>อบต.บ้านเชียง</t>
  </si>
  <si>
    <t>อบต.สร้อยพร้าว</t>
  </si>
  <si>
    <t>อบต.อ้อมกอ</t>
  </si>
  <si>
    <t>อบต.นาไหม</t>
  </si>
  <si>
    <t>อบต.บ้านชัย</t>
  </si>
  <si>
    <t>อบต.วังทอง</t>
  </si>
  <si>
    <t>อบต.บ้านม่วง</t>
  </si>
  <si>
    <t>อบต.บ้านตาด</t>
  </si>
  <si>
    <t>อบต.นาคำ</t>
  </si>
  <si>
    <t>อบต.ดงเย็น</t>
  </si>
  <si>
    <t>อบต.ถ่อนนาลับ</t>
  </si>
  <si>
    <t>อบต.บ้านดุง</t>
  </si>
  <si>
    <t>อบต.นาแค</t>
  </si>
  <si>
    <t>อบต.โนนทอง</t>
  </si>
  <si>
    <t>อบต.บ้านก้อง</t>
  </si>
  <si>
    <t>อบต.ตูมใต้</t>
  </si>
  <si>
    <t>อบต.เสอเพลอ</t>
  </si>
  <si>
    <t>อบต.กุมภวาปี</t>
  </si>
  <si>
    <t>อบต.ท่าลี่</t>
  </si>
  <si>
    <t>อบต.สีออ</t>
  </si>
  <si>
    <t>อบต.สามพร้าว</t>
  </si>
  <si>
    <t>อบต.หนองนาคำ</t>
  </si>
  <si>
    <t>อบต.เชียงพิณ</t>
  </si>
  <si>
    <t>อบต.โนนสูง</t>
  </si>
  <si>
    <t>อบต.หมูม่น</t>
  </si>
  <si>
    <t>อบต.บ้านขาว</t>
  </si>
  <si>
    <t>อบต.นาข่า</t>
  </si>
  <si>
    <t>อบต.เชียงยืน</t>
  </si>
  <si>
    <t>อบต.บ้านจั่น</t>
  </si>
  <si>
    <t>อบต.นิคมสงเคราะห์</t>
  </si>
  <si>
    <t>อบต.นากว้าง</t>
  </si>
  <si>
    <t>อบต.โคกสะอาด</t>
  </si>
  <si>
    <t>อบต.กุดสระ</t>
  </si>
  <si>
    <t>อบต.หนองไฮ</t>
  </si>
  <si>
    <t>อบต.ทับกุง</t>
  </si>
  <si>
    <t>อบต.แสงสว่าง</t>
  </si>
  <si>
    <t>อบต.หนองแสง</t>
  </si>
  <si>
    <t>อบต.โคกกลาง</t>
  </si>
  <si>
    <t>อบต.บุ่งแก้ว</t>
  </si>
  <si>
    <t>อบต.ทมนางาม</t>
  </si>
  <si>
    <t>อบต.หนองกุงศรี</t>
  </si>
  <si>
    <t>อบต.โพธิ์ศรีสำราญ</t>
  </si>
  <si>
    <t>อบต.ข้าวสาร</t>
  </si>
  <si>
    <t>อบต.หายโศก</t>
  </si>
  <si>
    <t>อบต.จำปาโมง</t>
  </si>
  <si>
    <t>อบต.บ้านผือ</t>
  </si>
  <si>
    <t>อบต.เขือน้ำ</t>
  </si>
  <si>
    <t>อบต.เมืองพาน</t>
  </si>
  <si>
    <t>อบต.หนองหัวคู</t>
  </si>
  <si>
    <t>อบต.คำด้วง</t>
  </si>
  <si>
    <t>อบต.บ้านค้อ</t>
  </si>
  <si>
    <t>อบต.เพ็ญ</t>
  </si>
  <si>
    <t>อบต.เชียงหวาง</t>
  </si>
  <si>
    <t>อบต.นาพู่</t>
  </si>
  <si>
    <t>อบต.จอมศรี</t>
  </si>
  <si>
    <t>อบต.เตาไห</t>
  </si>
  <si>
    <t>อบต.สุมเส้า</t>
  </si>
  <si>
    <t>อบต.นาบัว</t>
  </si>
  <si>
    <t>อบต.บ้านเหล่า</t>
  </si>
  <si>
    <t>อบต.สร้างแป้น</t>
  </si>
  <si>
    <t>อบต.นาม่วง</t>
  </si>
  <si>
    <t>อบต.อุ่มจาน</t>
  </si>
  <si>
    <t>อบต.ห้วยสามพาด</t>
  </si>
  <si>
    <t>เทศบาลตำบลศรีธาตุ</t>
  </si>
  <si>
    <t>เทศบาลตำบลไชยวาน</t>
  </si>
  <si>
    <t>เทศบาลตำบลทุ่งฝน</t>
  </si>
  <si>
    <t>เทศบาลตำบลวังสามหมอ</t>
  </si>
  <si>
    <t>เทศบาลตำบลกุดจับ</t>
  </si>
  <si>
    <t>เทศบาลตำบลเชียงเพ็ง</t>
  </si>
  <si>
    <t>เทศบาลตำบลตาลเลียน</t>
  </si>
  <si>
    <t>เทศบาลตำบลสร้างก่อ</t>
  </si>
  <si>
    <t>เทศบาลตำบลหนองวัวซอ</t>
  </si>
  <si>
    <t>เทศบาลตำบลน้ำโสม</t>
  </si>
  <si>
    <t>เทศบาลตำบลนางัว</t>
  </si>
  <si>
    <t>เทศบาลตำบลบ้านเชียง</t>
  </si>
  <si>
    <t>เทศบาลตำบลหนองหาน</t>
  </si>
  <si>
    <t>เทศบาลตำบลหนองเม็ก</t>
  </si>
  <si>
    <t>เทศบาลตำบลพันดอน</t>
  </si>
  <si>
    <t>เทศบาลนครอุดรธานี</t>
  </si>
  <si>
    <t>เทศบาลตำบลหนองบัว</t>
  </si>
  <si>
    <t>เทศบาลตำบลนิคมสงเคราะห์</t>
  </si>
  <si>
    <t>เทศบาลตำบลบ้านจั่น</t>
  </si>
  <si>
    <t>เทศบาลตำบลนาข่า</t>
  </si>
  <si>
    <t>เทศบาลตำบลโนนสะอาด</t>
  </si>
  <si>
    <t>เทศบาลตำบลบ้านผือ</t>
  </si>
  <si>
    <t xml:space="preserve">เทศบาลตำบลเพ็ญ </t>
  </si>
  <si>
    <t>เทศบาลตำบลแสงสว่าง</t>
  </si>
  <si>
    <t>เทศบาลตำบลกุมภวาปี</t>
  </si>
  <si>
    <t>เทศบาลตำบลห้วยเกิ้ง</t>
  </si>
  <si>
    <t>( 5 )</t>
  </si>
  <si>
    <t>เลขที่บัญชีเงินฝาก</t>
  </si>
  <si>
    <t>เทศบาลเมืองบ้านดุง</t>
  </si>
  <si>
    <t>เทศบาลตำบลปะโค</t>
  </si>
  <si>
    <t>เทศบาลตำบลหนองหว้า</t>
  </si>
  <si>
    <t>เทศบาลตำบลกงพานพันดอน</t>
  </si>
  <si>
    <t>เทศบาลตำบลเชียงแหว</t>
  </si>
  <si>
    <t>เทศบาลตำบลเวียงคำ</t>
  </si>
  <si>
    <t>เทศบาลตำบลหนองไผ่</t>
  </si>
  <si>
    <t>เทศบาลตำบลลำพันชาด</t>
  </si>
  <si>
    <t>เทศบาลเมืองโนนสูง-น้ำคำ</t>
  </si>
  <si>
    <t>เทศบาลเมืองหนองสำโรง</t>
  </si>
  <si>
    <t>เทศบาลตำบลโคกสูง</t>
  </si>
  <si>
    <t>เทศบาลตำบลโพนสูง</t>
  </si>
  <si>
    <t>เทศบาลตำบลโนนหวาย</t>
  </si>
  <si>
    <t>เทศบาล</t>
  </si>
  <si>
    <t>อบต</t>
  </si>
  <si>
    <t>อบต.</t>
  </si>
  <si>
    <t>เทศบาลตำบลหนองขอนกว้าง</t>
  </si>
  <si>
    <t>เทศบาลตำบลจำปี</t>
  </si>
  <si>
    <t>เทศบาลตำบลสร้างคอม</t>
  </si>
  <si>
    <t>เทศบาลตำบลนาดี</t>
  </si>
  <si>
    <t>รายการโอนเงินให้  อปท .</t>
  </si>
  <si>
    <t>อบต นาดี</t>
  </si>
  <si>
    <t>เทศบาลตำบลอูบมุง</t>
  </si>
  <si>
    <t>เทศบาลตำบลหนองหญ้าไซ</t>
  </si>
  <si>
    <t>เทศบาลตำบลหัวนาคำ</t>
  </si>
  <si>
    <t>เทศบาลตำบลกู่แก้ว (บ้านจีต)</t>
  </si>
  <si>
    <t>เทศบาลตำบลบ้านธาตุ</t>
  </si>
  <si>
    <t>เทศบาลตำบลหนองแวง-โนนสะอาด</t>
  </si>
  <si>
    <t>เทศบาลตำบลบ้านโปร่ง</t>
  </si>
  <si>
    <t>อบต.ตาดทอง</t>
  </si>
  <si>
    <t>อบต.บ้านหินโงม</t>
  </si>
  <si>
    <t>เทศบาลตำบลเมืองเพีย</t>
  </si>
  <si>
    <t>เทศบาลตำบลบ้านตาด</t>
  </si>
  <si>
    <t>เทศบาลตำบลกลางใหญ่</t>
  </si>
  <si>
    <t>เทศบาลตำบลคำบง</t>
  </si>
  <si>
    <t>เทศบาลตำบลทุ่งใหญ่</t>
  </si>
  <si>
    <t>เทศบาลตำบลยางชุม</t>
  </si>
  <si>
    <t>อบต.บ้านจันทน์</t>
  </si>
  <si>
    <t>เทศบาลตำบลผักตบ</t>
  </si>
  <si>
    <t>เทศบาลตำบลคอนสาย</t>
  </si>
  <si>
    <t xml:space="preserve"> </t>
  </si>
  <si>
    <t>เทศบาลหนองแวงแก้มหอม</t>
  </si>
  <si>
    <t>เทศบาลกุดหมากไฟ</t>
  </si>
  <si>
    <t>เทศบาลหนองบัวบาน</t>
  </si>
  <si>
    <t>เทศบาลตำบลภูผาแดง</t>
  </si>
  <si>
    <t>อำเภอกู่แก้ว</t>
  </si>
  <si>
    <t>เทศบาลบะยาว</t>
  </si>
  <si>
    <t>เทศบาลบ้านโคก</t>
  </si>
  <si>
    <t>เทศบาลบ้านยวด</t>
  </si>
  <si>
    <t>เทศบาลตำบลแชแล</t>
  </si>
  <si>
    <t>อบต.กุดเค้า</t>
  </si>
  <si>
    <t xml:space="preserve">  </t>
  </si>
  <si>
    <t>เทศบาลตำบลนายูง</t>
  </si>
  <si>
    <t>เทศบาลตำบลโนนทอง</t>
  </si>
  <si>
    <t xml:space="preserve">เทศบาลตำบลผาสุก </t>
  </si>
  <si>
    <t>อบต.หนองกุงทับม้า</t>
  </si>
  <si>
    <t>ประจำเดือน  พฤศจิกายน 2562....  ฏีกา     186/2563   ลงวันที่   11    ธันวาคม   2562</t>
  </si>
  <si>
    <t xml:space="preserve">         </t>
  </si>
  <si>
    <t>อบต.กุดค้า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</si>
  <si>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</si>
  <si>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4010405961</t>
  </si>
  <si>
    <t>(โอน 19 พฤษภาคม  2566)</t>
  </si>
  <si>
    <t>ประจำเดือน  พฤษภาคม  2566  ฎีกาที่ 459/2566  ลงวันที่  15  มิถุนายน  2566</t>
  </si>
  <si>
    <t>ประจำเดือน พฤษภาคม  2566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</si>
</sst>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วันที่&quot;\ ว\ ดดดด\ ปปปป"/>
    <numFmt numFmtId="204" formatCode="d\ \ด\ด\ด\ด\ &quot;พ.ศ.&quot;\ \b\b\b\b"/>
    <numFmt numFmtId="205" formatCode="\ว\ \ด\ด\ด\ด\ &quot;ค.ศ.&quot;\ \ค\ค\ค\ค"/>
    <numFmt numFmtId="206" formatCode="&quot;วันที่&quot;\ \ว\ \ด\ด\ด\ด\ \ป\ป\ป\ป"/>
    <numFmt numFmtId="207" formatCode="_(&quot;฿&quot;* \t#,##0_);_(&quot;฿&quot;* \(\t#,##0\);_(&quot;฿&quot;* &quot;-&quot;_);_(@_)"/>
    <numFmt numFmtId="208" formatCode="_-* #,##0.00\ _F_B_-;\-* #,##0.00\ _F_B_-;_-* &quot;-&quot;??\ _F_B_-;_-@_-"/>
    <numFmt numFmtId="209" formatCode="0_)"/>
    <numFmt numFmtId="210" formatCode="#,##0.00_ ;\-#,##0.00\ "/>
    <numFmt numFmtId="211" formatCode="#,##0.00;[Red]#,##0.00"/>
  </numFmts>
  <fonts count="61">
    <font>
      <sz val="14"/>
      <name val="Cordia New"/>
      <family val="0"/>
    </font>
    <font>
      <sz val="10"/>
      <name val="?? ????"/>
      <family val="3"/>
    </font>
    <font>
      <sz val="11"/>
      <name val="?? ?????"/>
      <family val="3"/>
    </font>
    <font>
      <sz val="10"/>
      <name val="Arial"/>
      <family val="2"/>
    </font>
    <font>
      <sz val="10"/>
      <name val="MS Sans Serif"/>
      <family val="0"/>
    </font>
    <font>
      <sz val="10"/>
      <name val="Helv"/>
      <family val="0"/>
    </font>
    <font>
      <sz val="8"/>
      <name val="Arial"/>
      <family val="2"/>
    </font>
    <font>
      <b/>
      <sz val="12"/>
      <name val="Helv"/>
      <family val="0"/>
    </font>
    <font>
      <b/>
      <sz val="10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2"/>
      <name val="Helv"/>
      <family val="0"/>
    </font>
    <font>
      <u val="single"/>
      <sz val="14"/>
      <color indexed="12"/>
      <name val="AngsanaUPC"/>
      <family val="0"/>
    </font>
    <font>
      <u val="single"/>
      <sz val="10"/>
      <color indexed="36"/>
      <name val="Arial"/>
      <family val="2"/>
    </font>
    <font>
      <b/>
      <sz val="48"/>
      <name val="TH SarabunPSK"/>
      <family val="2"/>
    </font>
    <font>
      <sz val="14"/>
      <name val="TH SarabunPSK"/>
      <family val="2"/>
    </font>
    <font>
      <b/>
      <sz val="28"/>
      <name val="TH SarabunPSK"/>
      <family val="2"/>
    </font>
    <font>
      <b/>
      <sz val="3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30"/>
      <name val="TH SarabunPSK"/>
      <family val="2"/>
    </font>
    <font>
      <sz val="14"/>
      <color indexed="9"/>
      <name val="TH SarabunPSK"/>
      <family val="2"/>
    </font>
    <font>
      <b/>
      <sz val="20"/>
      <name val="TH SarabunPSK"/>
      <family val="2"/>
    </font>
    <font>
      <b/>
      <u val="single"/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8" borderId="0" applyNumberFormat="0" applyBorder="0" applyAlignment="0" applyProtection="0"/>
    <xf numFmtId="38" fontId="6" fillId="29" borderId="0" applyNumberFormat="0" applyBorder="0" applyAlignment="0" applyProtection="0"/>
    <xf numFmtId="0" fontId="7" fillId="30" borderId="3">
      <alignment/>
      <protection/>
    </xf>
    <xf numFmtId="0" fontId="8" fillId="31" borderId="4">
      <alignment vertical="center" wrapText="1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2" borderId="1" applyNumberFormat="0" applyAlignment="0" applyProtection="0"/>
    <xf numFmtId="10" fontId="6" fillId="33" borderId="8" applyNumberFormat="0" applyBorder="0" applyAlignment="0" applyProtection="0"/>
    <xf numFmtId="0" fontId="54" fillId="0" borderId="9" applyNumberFormat="0" applyFill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5" fillId="34" borderId="0" applyNumberFormat="0" applyBorder="0" applyAlignment="0" applyProtection="0"/>
    <xf numFmtId="37" fontId="9" fillId="0" borderId="0">
      <alignment/>
      <protection/>
    </xf>
    <xf numFmtId="0" fontId="10" fillId="0" borderId="0">
      <alignment/>
      <protection/>
    </xf>
    <xf numFmtId="0" fontId="0" fillId="35" borderId="10" applyNumberFormat="0" applyFont="0" applyAlignment="0" applyProtection="0"/>
    <xf numFmtId="0" fontId="56" fillId="26" borderId="11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" fillId="0" borderId="0">
      <alignment/>
      <protection/>
    </xf>
    <xf numFmtId="3" fontId="3" fillId="0" borderId="8" applyNumberFormat="0" applyFont="0" applyFill="0" applyAlignment="0" applyProtection="0"/>
    <xf numFmtId="0" fontId="57" fillId="0" borderId="0" applyNumberFormat="0" applyFill="0" applyBorder="0" applyAlignment="0" applyProtection="0"/>
    <xf numFmtId="4" fontId="3" fillId="0" borderId="12" applyNumberFormat="0" applyFont="0" applyFill="0" applyAlignment="0" applyProtection="0"/>
    <xf numFmtId="40" fontId="4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13">
      <alignment/>
      <protection/>
    </xf>
    <xf numFmtId="0" fontId="59" fillId="0" borderId="14" applyNumberFormat="0" applyFill="0" applyAlignment="0" applyProtection="0"/>
  </cellStyleXfs>
  <cellXfs count="121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4" fontId="16" fillId="0" borderId="15" xfId="0" applyNumberFormat="1" applyFont="1" applyBorder="1" applyAlignment="1">
      <alignment/>
    </xf>
    <xf numFmtId="43" fontId="15" fillId="0" borderId="0" xfId="47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17" xfId="47" applyFont="1" applyBorder="1" applyAlignment="1">
      <alignment/>
    </xf>
    <xf numFmtId="43" fontId="15" fillId="0" borderId="8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43" fontId="15" fillId="36" borderId="17" xfId="47" applyFont="1" applyFill="1" applyBorder="1" applyAlignment="1">
      <alignment/>
    </xf>
    <xf numFmtId="43" fontId="15" fillId="36" borderId="8" xfId="0" applyNumberFormat="1" applyFont="1" applyFill="1" applyBorder="1" applyAlignment="1">
      <alignment/>
    </xf>
    <xf numFmtId="43" fontId="15" fillId="36" borderId="16" xfId="47" applyFont="1" applyFill="1" applyBorder="1" applyAlignment="1">
      <alignment/>
    </xf>
    <xf numFmtId="43" fontId="15" fillId="36" borderId="8" xfId="47" applyFont="1" applyFill="1" applyBorder="1" applyAlignment="1">
      <alignment/>
    </xf>
    <xf numFmtId="43" fontId="15" fillId="36" borderId="18" xfId="0" applyNumberFormat="1" applyFont="1" applyFill="1" applyBorder="1" applyAlignment="1">
      <alignment/>
    </xf>
    <xf numFmtId="0" fontId="15" fillId="0" borderId="17" xfId="0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43" fontId="15" fillId="0" borderId="19" xfId="47" applyFont="1" applyBorder="1" applyAlignment="1">
      <alignment/>
    </xf>
    <xf numFmtId="43" fontId="15" fillId="0" borderId="17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3" fontId="15" fillId="0" borderId="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43" fontId="15" fillId="36" borderId="8" xfId="47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43" fontId="15" fillId="0" borderId="17" xfId="47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5" fillId="36" borderId="18" xfId="0" applyFont="1" applyFill="1" applyBorder="1" applyAlignment="1">
      <alignment/>
    </xf>
    <xf numFmtId="43" fontId="15" fillId="36" borderId="2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43" fontId="15" fillId="0" borderId="0" xfId="47" applyFont="1" applyBorder="1" applyAlignment="1">
      <alignment/>
    </xf>
    <xf numFmtId="43" fontId="15" fillId="36" borderId="16" xfId="47" applyFont="1" applyFill="1" applyBorder="1" applyAlignment="1">
      <alignment horizontal="center"/>
    </xf>
    <xf numFmtId="43" fontId="15" fillId="0" borderId="8" xfId="47" applyFont="1" applyBorder="1" applyAlignment="1">
      <alignment horizontal="center"/>
    </xf>
    <xf numFmtId="43" fontId="15" fillId="36" borderId="19" xfId="47" applyFont="1" applyFill="1" applyBorder="1" applyAlignment="1">
      <alignment/>
    </xf>
    <xf numFmtId="0" fontId="15" fillId="36" borderId="8" xfId="0" applyFont="1" applyFill="1" applyBorder="1" applyAlignment="1">
      <alignment/>
    </xf>
    <xf numFmtId="43" fontId="15" fillId="0" borderId="8" xfId="47" applyFont="1" applyBorder="1" applyAlignment="1">
      <alignment/>
    </xf>
    <xf numFmtId="43" fontId="15" fillId="36" borderId="21" xfId="47" applyFont="1" applyFill="1" applyBorder="1" applyAlignment="1">
      <alignment/>
    </xf>
    <xf numFmtId="43" fontId="15" fillId="0" borderId="0" xfId="47" applyFont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3" fontId="15" fillId="36" borderId="22" xfId="0" applyNumberFormat="1" applyFont="1" applyFill="1" applyBorder="1" applyAlignment="1">
      <alignment/>
    </xf>
    <xf numFmtId="0" fontId="18" fillId="0" borderId="8" xfId="0" applyFont="1" applyBorder="1" applyAlignment="1">
      <alignment/>
    </xf>
    <xf numFmtId="43" fontId="15" fillId="0" borderId="16" xfId="47" applyFont="1" applyBorder="1" applyAlignment="1">
      <alignment horizontal="center"/>
    </xf>
    <xf numFmtId="43" fontId="15" fillId="0" borderId="21" xfId="0" applyNumberFormat="1" applyFont="1" applyBorder="1" applyAlignment="1">
      <alignment/>
    </xf>
    <xf numFmtId="43" fontId="15" fillId="36" borderId="23" xfId="0" applyNumberFormat="1" applyFont="1" applyFill="1" applyBorder="1" applyAlignment="1">
      <alignment/>
    </xf>
    <xf numFmtId="0" fontId="15" fillId="0" borderId="0" xfId="0" applyFont="1" applyBorder="1" applyAlignment="1">
      <alignment horizontal="left"/>
    </xf>
    <xf numFmtId="4" fontId="15" fillId="0" borderId="0" xfId="47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36" borderId="0" xfId="0" applyFon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0" xfId="0" applyFont="1" applyAlignment="1">
      <alignment/>
    </xf>
    <xf numFmtId="43" fontId="20" fillId="0" borderId="0" xfId="47" applyFont="1" applyAlignment="1">
      <alignment/>
    </xf>
    <xf numFmtId="0" fontId="15" fillId="0" borderId="0" xfId="0" applyFont="1" applyFill="1" applyAlignment="1">
      <alignment/>
    </xf>
    <xf numFmtId="0" fontId="18" fillId="0" borderId="25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1" fontId="15" fillId="0" borderId="8" xfId="0" applyNumberFormat="1" applyFont="1" applyBorder="1" applyAlignment="1">
      <alignment/>
    </xf>
    <xf numFmtId="1" fontId="15" fillId="36" borderId="26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 horizontal="left"/>
    </xf>
    <xf numFmtId="1" fontId="15" fillId="0" borderId="0" xfId="0" applyNumberFormat="1" applyFont="1" applyAlignment="1">
      <alignment horizontal="left"/>
    </xf>
    <xf numFmtId="1" fontId="15" fillId="0" borderId="0" xfId="0" applyNumberFormat="1" applyFont="1" applyAlignment="1">
      <alignment/>
    </xf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36" borderId="21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1" fontId="15" fillId="36" borderId="21" xfId="0" applyNumberFormat="1" applyFont="1" applyFill="1" applyBorder="1" applyAlignment="1">
      <alignment horizontal="center"/>
    </xf>
    <xf numFmtId="210" fontId="1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23" fillId="0" borderId="0" xfId="0" applyFont="1" applyAlignment="1">
      <alignment/>
    </xf>
    <xf numFmtId="4" fontId="15" fillId="0" borderId="17" xfId="47" applyNumberFormat="1" applyFont="1" applyBorder="1" applyAlignment="1">
      <alignment horizontal="right"/>
    </xf>
    <xf numFmtId="0" fontId="18" fillId="0" borderId="27" xfId="0" applyFont="1" applyBorder="1" applyAlignment="1">
      <alignment horizontal="center"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16" xfId="0" applyFont="1" applyBorder="1" applyAlignment="1">
      <alignment horizontal="left"/>
    </xf>
    <xf numFmtId="0" fontId="60" fillId="0" borderId="17" xfId="0" applyFont="1" applyBorder="1" applyAlignment="1">
      <alignment horizontal="center"/>
    </xf>
    <xf numFmtId="211" fontId="15" fillId="0" borderId="24" xfId="0" applyNumberFormat="1" applyFont="1" applyBorder="1" applyAlignment="1">
      <alignment horizontal="right"/>
    </xf>
    <xf numFmtId="211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1" fontId="18" fillId="0" borderId="8" xfId="0" applyNumberFormat="1" applyFont="1" applyBorder="1" applyAlignment="1">
      <alignment horizontal="center"/>
    </xf>
    <xf numFmtId="43" fontId="16" fillId="0" borderId="0" xfId="0" applyNumberFormat="1" applyFont="1" applyAlignment="1">
      <alignment horizontal="right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43" fontId="24" fillId="0" borderId="17" xfId="47" applyFont="1" applyBorder="1" applyAlignment="1">
      <alignment/>
    </xf>
    <xf numFmtId="43" fontId="24" fillId="0" borderId="8" xfId="0" applyNumberFormat="1" applyFont="1" applyBorder="1" applyAlignment="1">
      <alignment/>
    </xf>
    <xf numFmtId="0" fontId="24" fillId="0" borderId="21" xfId="0" applyFont="1" applyBorder="1" applyAlignment="1">
      <alignment horizontal="center"/>
    </xf>
    <xf numFmtId="43" fontId="24" fillId="36" borderId="17" xfId="47" applyFont="1" applyFill="1" applyBorder="1" applyAlignment="1">
      <alignment/>
    </xf>
    <xf numFmtId="43" fontId="24" fillId="36" borderId="8" xfId="0" applyNumberFormat="1" applyFont="1" applyFill="1" applyBorder="1" applyAlignment="1">
      <alignment/>
    </xf>
    <xf numFmtId="43" fontId="24" fillId="0" borderId="17" xfId="47" applyFont="1" applyBorder="1" applyAlignment="1">
      <alignment horizontal="center"/>
    </xf>
    <xf numFmtId="43" fontId="24" fillId="36" borderId="8" xfId="47" applyFont="1" applyFill="1" applyBorder="1" applyAlignment="1">
      <alignment horizontal="center"/>
    </xf>
    <xf numFmtId="43" fontId="24" fillId="36" borderId="18" xfId="0" applyNumberFormat="1" applyFon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71">
    <cellStyle name="Normal" xfId="0"/>
    <cellStyle name="??" xfId="15"/>
    <cellStyle name="?? [0.00]_Book2 ??? 2" xfId="16"/>
    <cellStyle name="???? [0.00]_Person" xfId="17"/>
    <cellStyle name="????_Person" xfId="18"/>
    <cellStyle name="??_Book2 ??? 2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Grey" xfId="54"/>
    <cellStyle name="Header - Style1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Input [yellow]" xfId="63"/>
    <cellStyle name="Linked Cell" xfId="64"/>
    <cellStyle name="Moeda [0]_aola" xfId="65"/>
    <cellStyle name="Moeda_aola" xfId="66"/>
    <cellStyle name="Neutral" xfId="67"/>
    <cellStyle name="no dec" xfId="68"/>
    <cellStyle name="Normal - Style1" xfId="69"/>
    <cellStyle name="Note" xfId="70"/>
    <cellStyle name="Output" xfId="71"/>
    <cellStyle name="Percent" xfId="72"/>
    <cellStyle name="Percent [2]" xfId="73"/>
    <cellStyle name="Separador de milhares [0]_Person" xfId="74"/>
    <cellStyle name="Separador de milhares_Person" xfId="75"/>
    <cellStyle name="Standard_Frontal Airbag Blatt 1" xfId="76"/>
    <cellStyle name="Table" xfId="77"/>
    <cellStyle name="Title" xfId="78"/>
    <cellStyle name="Total" xfId="79"/>
    <cellStyle name="Tusental_A-listan (fixad)" xfId="80"/>
    <cellStyle name="Valuta_NPV" xfId="81"/>
    <cellStyle name="Warning Text" xfId="82"/>
    <cellStyle name="WHead - Style2" xfId="83"/>
    <cellStyle name="ผลรวม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845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Normal="125" zoomScaleSheetLayoutView="100" zoomScalePageLayoutView="0" workbookViewId="0" topLeftCell="A1">
      <selection activeCell="D12" sqref="D12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28125" style="2" customWidth="1"/>
    <col min="4" max="4" width="16.421875" style="2" customWidth="1"/>
    <col min="5" max="5" width="0.13671875" style="2" hidden="1" customWidth="1"/>
    <col min="6" max="6" width="25.140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215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8</v>
      </c>
      <c r="C5" s="11"/>
      <c r="D5" s="15"/>
      <c r="E5" s="13"/>
      <c r="F5" s="17"/>
    </row>
    <row r="6" spans="1:6" ht="21.75" customHeight="1">
      <c r="A6" s="9"/>
      <c r="B6" s="14" t="s">
        <v>184</v>
      </c>
      <c r="C6" s="11">
        <v>4500425985</v>
      </c>
      <c r="D6" s="15">
        <v>98194</v>
      </c>
      <c r="E6" s="13"/>
      <c r="F6" s="17">
        <v>156</v>
      </c>
    </row>
    <row r="7" spans="1:7" ht="21.75" customHeight="1">
      <c r="A7" s="9"/>
      <c r="B7" s="14" t="s">
        <v>41</v>
      </c>
      <c r="C7" s="11">
        <v>4506001850</v>
      </c>
      <c r="D7" s="44">
        <v>73377</v>
      </c>
      <c r="E7" s="13"/>
      <c r="F7" s="17">
        <v>154</v>
      </c>
      <c r="G7" s="2" t="s">
        <v>193</v>
      </c>
    </row>
    <row r="8" spans="1:6" ht="21.75" customHeight="1">
      <c r="A8" s="9"/>
      <c r="B8" s="14" t="s">
        <v>154</v>
      </c>
      <c r="C8" s="11">
        <v>4016080320</v>
      </c>
      <c r="D8" s="44">
        <v>123946</v>
      </c>
      <c r="E8" s="13"/>
      <c r="F8" s="17">
        <v>322</v>
      </c>
    </row>
    <row r="9" spans="1:6" ht="21.75" customHeight="1">
      <c r="A9" s="9"/>
      <c r="B9" s="14" t="s">
        <v>42</v>
      </c>
      <c r="C9" s="11">
        <v>4500046984</v>
      </c>
      <c r="D9" s="44">
        <v>71190</v>
      </c>
      <c r="E9" s="13"/>
      <c r="F9" s="17">
        <v>161</v>
      </c>
    </row>
    <row r="10" spans="1:6" ht="21.75" customHeight="1">
      <c r="A10" s="9"/>
      <c r="B10" s="14" t="s">
        <v>43</v>
      </c>
      <c r="C10" s="11">
        <v>4501223863</v>
      </c>
      <c r="D10" s="44">
        <v>90381</v>
      </c>
      <c r="E10" s="13"/>
      <c r="F10" s="17">
        <v>158</v>
      </c>
    </row>
    <row r="11" spans="1:6" ht="21.75" customHeight="1">
      <c r="A11" s="9"/>
      <c r="B11" s="14" t="s">
        <v>44</v>
      </c>
      <c r="C11" s="11">
        <v>4506001818</v>
      </c>
      <c r="D11" s="41">
        <v>17170</v>
      </c>
      <c r="E11" s="13"/>
      <c r="F11" s="17">
        <v>328</v>
      </c>
    </row>
    <row r="12" spans="1:6" ht="21.75" customHeight="1">
      <c r="A12" s="9"/>
      <c r="B12" s="14" t="s">
        <v>129</v>
      </c>
      <c r="C12" s="11">
        <v>4016080061</v>
      </c>
      <c r="D12" s="44">
        <v>88922</v>
      </c>
      <c r="E12" s="13"/>
      <c r="F12" s="17">
        <v>293</v>
      </c>
    </row>
    <row r="13" spans="1:6" ht="21.75" customHeight="1">
      <c r="A13" s="9"/>
      <c r="B13" s="14" t="s">
        <v>130</v>
      </c>
      <c r="C13" s="11">
        <v>4010404183</v>
      </c>
      <c r="D13" s="44">
        <v>12408</v>
      </c>
      <c r="E13" s="13"/>
      <c r="F13" s="17">
        <v>152</v>
      </c>
    </row>
    <row r="14" spans="1:6" ht="21.75" customHeight="1">
      <c r="A14" s="9"/>
      <c r="B14" s="14" t="s">
        <v>131</v>
      </c>
      <c r="C14" s="11">
        <v>4016079802</v>
      </c>
      <c r="D14" s="41">
        <v>42326</v>
      </c>
      <c r="E14" s="13"/>
      <c r="F14" s="17">
        <v>208</v>
      </c>
    </row>
    <row r="15" spans="1:6" ht="21.75" customHeight="1">
      <c r="A15" s="9"/>
      <c r="B15" s="14" t="s">
        <v>132</v>
      </c>
      <c r="C15" s="11">
        <v>4016079772</v>
      </c>
      <c r="D15" s="41">
        <v>13149</v>
      </c>
      <c r="E15" s="13"/>
      <c r="F15" s="17">
        <v>340</v>
      </c>
    </row>
    <row r="16" spans="1:6" ht="21.75" customHeight="1">
      <c r="A16" s="9"/>
      <c r="B16" s="14" t="s">
        <v>189</v>
      </c>
      <c r="C16" s="11">
        <v>4431407367</v>
      </c>
      <c r="D16" s="15">
        <v>100802</v>
      </c>
      <c r="E16" s="13"/>
      <c r="F16" s="17">
        <v>334</v>
      </c>
    </row>
    <row r="17" spans="1:6" ht="21.75" customHeight="1">
      <c r="A17" s="9"/>
      <c r="B17" s="14"/>
      <c r="C17" s="11"/>
      <c r="D17" s="15"/>
      <c r="E17" s="13"/>
      <c r="F17" s="17"/>
    </row>
    <row r="18" spans="1:6" ht="21.75" customHeight="1">
      <c r="A18" s="9"/>
      <c r="B18" s="10"/>
      <c r="C18" s="11"/>
      <c r="D18" s="15"/>
      <c r="E18" s="13">
        <v>0</v>
      </c>
      <c r="F18" s="45"/>
    </row>
    <row r="19" spans="1:6" ht="21.75" customHeight="1">
      <c r="A19" s="9"/>
      <c r="B19" s="14"/>
      <c r="C19" s="11"/>
      <c r="D19" s="18"/>
      <c r="E19" s="43"/>
      <c r="F19" s="17"/>
    </row>
    <row r="20" spans="1:6" ht="21.75" customHeight="1">
      <c r="A20" s="9"/>
      <c r="B20" s="14"/>
      <c r="C20" s="11"/>
      <c r="D20" s="20"/>
      <c r="E20" s="43"/>
      <c r="F20" s="17" t="s">
        <v>193</v>
      </c>
    </row>
    <row r="21" spans="1:6" ht="21.75" customHeight="1">
      <c r="A21" s="9"/>
      <c r="B21" s="90"/>
      <c r="C21" s="11"/>
      <c r="D21" s="20"/>
      <c r="E21" s="43"/>
      <c r="F21" s="17"/>
    </row>
    <row r="22" spans="1:6" ht="21.75" customHeight="1">
      <c r="A22" s="9"/>
      <c r="B22" s="90"/>
      <c r="C22" s="11"/>
      <c r="D22" s="20"/>
      <c r="E22" s="43"/>
      <c r="F22" s="17"/>
    </row>
    <row r="23" spans="1:6" ht="21.75" customHeight="1">
      <c r="A23" s="9"/>
      <c r="B23" s="90"/>
      <c r="C23" s="11"/>
      <c r="D23" s="21"/>
      <c r="E23" s="35"/>
      <c r="F23" s="17"/>
    </row>
    <row r="24" spans="1:6" ht="21.75" customHeight="1">
      <c r="A24" s="9"/>
      <c r="B24" s="14"/>
      <c r="C24" s="11"/>
      <c r="D24" s="21"/>
      <c r="E24" s="35"/>
      <c r="F24" s="17"/>
    </row>
    <row r="25" spans="1:6" ht="21.75" customHeight="1">
      <c r="A25" s="9"/>
      <c r="B25" s="90"/>
      <c r="C25" s="11"/>
      <c r="D25" s="21"/>
      <c r="E25" s="35"/>
      <c r="F25" s="17"/>
    </row>
    <row r="26" spans="1:6" ht="21.75" customHeight="1">
      <c r="A26" s="9"/>
      <c r="B26" s="90"/>
      <c r="C26" s="11"/>
      <c r="D26" s="21"/>
      <c r="E26" s="35"/>
      <c r="F26" s="17"/>
    </row>
    <row r="27" spans="1:6" ht="21.75" customHeight="1">
      <c r="A27" s="9"/>
      <c r="B27" s="90"/>
      <c r="C27" s="11"/>
      <c r="D27" s="21"/>
      <c r="E27" s="35"/>
      <c r="F27" s="17"/>
    </row>
    <row r="28" spans="1:6" ht="21.75" customHeight="1">
      <c r="A28" s="9"/>
      <c r="B28" s="14"/>
      <c r="C28" s="11"/>
      <c r="D28" s="21"/>
      <c r="E28" s="35"/>
      <c r="F28" s="78"/>
    </row>
    <row r="29" spans="1:6" ht="21.75" customHeight="1" thickBot="1">
      <c r="A29" s="32"/>
      <c r="B29" s="23" t="s">
        <v>20</v>
      </c>
      <c r="C29" s="24"/>
      <c r="D29" s="42">
        <f>SUM(D6:D28)</f>
        <v>731865</v>
      </c>
      <c r="E29" s="35"/>
      <c r="F29" s="43"/>
    </row>
    <row r="30" ht="21.75" customHeight="1" thickTop="1"/>
    <row r="31" spans="3:4" ht="21.75" customHeight="1">
      <c r="C31" s="2" t="s">
        <v>166</v>
      </c>
      <c r="D31" s="7">
        <f>D6+D8+D12+D13+D14+D15+D16</f>
        <v>479747</v>
      </c>
    </row>
    <row r="32" spans="3:4" ht="21.75" customHeight="1">
      <c r="C32" s="2" t="s">
        <v>167</v>
      </c>
      <c r="D32" s="7">
        <f>D29-D31</f>
        <v>252118</v>
      </c>
    </row>
    <row r="33" ht="21.75" customHeight="1">
      <c r="D33" s="7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spans="1:3" ht="21.75" customHeight="1">
      <c r="A42" s="9">
        <v>2</v>
      </c>
      <c r="B42" s="10" t="s">
        <v>9</v>
      </c>
      <c r="C42" s="11"/>
    </row>
    <row r="43" spans="1:3" ht="21.75" customHeight="1">
      <c r="A43" s="9"/>
      <c r="B43" s="14" t="s">
        <v>45</v>
      </c>
      <c r="C43" s="11">
        <v>4016080169</v>
      </c>
    </row>
    <row r="44" spans="1:3" ht="21.75" customHeight="1">
      <c r="A44" s="9"/>
      <c r="B44" s="14" t="s">
        <v>46</v>
      </c>
      <c r="C44" s="11">
        <v>4506001923</v>
      </c>
    </row>
    <row r="45" spans="1:3" ht="21.75" customHeight="1">
      <c r="A45" s="9"/>
      <c r="B45" s="90" t="s">
        <v>165</v>
      </c>
      <c r="C45" s="11">
        <v>4436006840</v>
      </c>
    </row>
    <row r="46" spans="1:3" ht="21.75" customHeight="1">
      <c r="A46" s="9"/>
      <c r="B46" s="90" t="s">
        <v>195</v>
      </c>
      <c r="C46" s="11">
        <v>4016069572</v>
      </c>
    </row>
    <row r="47" spans="1:3" ht="21.75" customHeight="1">
      <c r="A47" s="9"/>
      <c r="B47" s="90" t="s">
        <v>175</v>
      </c>
      <c r="C47" s="11">
        <v>4436001180</v>
      </c>
    </row>
    <row r="48" spans="1:3" ht="21.75" customHeight="1">
      <c r="A48" s="9"/>
      <c r="B48" s="14" t="s">
        <v>47</v>
      </c>
      <c r="C48" s="11">
        <v>4436006794</v>
      </c>
    </row>
    <row r="49" spans="1:3" ht="21.75" customHeight="1">
      <c r="A49" s="9"/>
      <c r="B49" s="90" t="s">
        <v>196</v>
      </c>
      <c r="C49" s="11">
        <v>4016080134</v>
      </c>
    </row>
    <row r="50" spans="1:3" ht="21.75" customHeight="1">
      <c r="A50" s="9"/>
      <c r="B50" s="90" t="s">
        <v>133</v>
      </c>
      <c r="C50" s="11">
        <v>4016079756</v>
      </c>
    </row>
    <row r="51" spans="1:3" ht="21.75" customHeight="1">
      <c r="A51" s="9"/>
      <c r="B51" s="90" t="s">
        <v>197</v>
      </c>
      <c r="C51" s="11">
        <v>4016066735</v>
      </c>
    </row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</sheetData>
  <sheetProtection/>
  <mergeCells count="4">
    <mergeCell ref="D4:E4"/>
    <mergeCell ref="A3:F3"/>
    <mergeCell ref="A1:F1"/>
    <mergeCell ref="A2:F2"/>
  </mergeCells>
  <printOptions/>
  <pageMargins left="0.94" right="0.61" top="0.77" bottom="0.984251968503937" header="0.97" footer="0.5118110236220472"/>
  <pageSetup horizontalDpi="300" verticalDpi="300" orientation="portrait" paperSize="9" scale="89" r:id="rId1"/>
  <rowBreaks count="1" manualBreakCount="1">
    <brk id="37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Normal="125" zoomScaleSheetLayoutView="100" zoomScalePageLayoutView="0" workbookViewId="0" topLeftCell="A1">
      <selection activeCell="F13" sqref="F13"/>
    </sheetView>
  </sheetViews>
  <sheetFormatPr defaultColWidth="9.140625" defaultRowHeight="21.75" customHeight="1"/>
  <cols>
    <col min="1" max="1" width="8.57421875" style="2" customWidth="1"/>
    <col min="2" max="2" width="28.140625" style="2" customWidth="1"/>
    <col min="3" max="3" width="18.00390625" style="2" customWidth="1"/>
    <col min="4" max="4" width="14.421875" style="2" customWidth="1"/>
    <col min="5" max="5" width="0.13671875" style="2" hidden="1" customWidth="1"/>
    <col min="6" max="6" width="24.281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215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6</v>
      </c>
      <c r="C5" s="11"/>
      <c r="D5" s="58"/>
      <c r="E5" s="89"/>
      <c r="F5" s="59"/>
    </row>
    <row r="6" spans="1:6" ht="21.75" customHeight="1">
      <c r="A6" s="9"/>
      <c r="B6" s="14" t="s">
        <v>211</v>
      </c>
      <c r="C6" s="11">
        <v>4436006875</v>
      </c>
      <c r="D6" s="95">
        <v>49360</v>
      </c>
      <c r="E6" s="89"/>
      <c r="F6" s="59">
        <v>244</v>
      </c>
    </row>
    <row r="7" spans="1:6" ht="21.75" customHeight="1">
      <c r="A7" s="9"/>
      <c r="B7" s="14" t="s">
        <v>188</v>
      </c>
      <c r="C7" s="11">
        <v>4436006972</v>
      </c>
      <c r="D7" s="95">
        <v>146604</v>
      </c>
      <c r="E7" s="89"/>
      <c r="F7" s="59">
        <v>200</v>
      </c>
    </row>
    <row r="8" spans="1:6" ht="21.75" customHeight="1">
      <c r="A8" s="9"/>
      <c r="B8" s="14" t="s">
        <v>37</v>
      </c>
      <c r="C8" s="11">
        <v>4436007030</v>
      </c>
      <c r="D8" s="95">
        <v>125570</v>
      </c>
      <c r="E8" s="89"/>
      <c r="F8" s="59">
        <v>344</v>
      </c>
    </row>
    <row r="9" spans="1:6" ht="21.75" customHeight="1">
      <c r="A9" s="9"/>
      <c r="B9" s="14" t="s">
        <v>38</v>
      </c>
      <c r="C9" s="11">
        <v>4436007014</v>
      </c>
      <c r="D9" s="95">
        <v>11114</v>
      </c>
      <c r="E9" s="89"/>
      <c r="F9" s="59">
        <v>308</v>
      </c>
    </row>
    <row r="10" spans="1:6" ht="21.75" customHeight="1">
      <c r="A10" s="34"/>
      <c r="B10" s="13" t="s">
        <v>127</v>
      </c>
      <c r="C10" s="17">
        <v>4436007049</v>
      </c>
      <c r="D10" s="95">
        <v>170435</v>
      </c>
      <c r="E10" s="89"/>
      <c r="F10" s="59">
        <v>210</v>
      </c>
    </row>
    <row r="11" spans="1:6" ht="21.75" customHeight="1">
      <c r="A11" s="34"/>
      <c r="B11" s="13"/>
      <c r="C11" s="17"/>
      <c r="D11" s="95"/>
      <c r="E11" s="89"/>
      <c r="F11" s="59"/>
    </row>
    <row r="12" spans="1:6" ht="21.75" customHeight="1">
      <c r="A12" s="34"/>
      <c r="B12" s="13"/>
      <c r="C12" s="17"/>
      <c r="D12" s="95"/>
      <c r="E12" s="89"/>
      <c r="F12" s="59"/>
    </row>
    <row r="13" spans="1:6" ht="21.75" customHeight="1">
      <c r="A13" s="34"/>
      <c r="B13" s="13"/>
      <c r="C13" s="17"/>
      <c r="D13" s="95"/>
      <c r="E13" s="89"/>
      <c r="F13" s="59"/>
    </row>
    <row r="14" spans="1:6" ht="21.75" customHeight="1">
      <c r="A14" s="34"/>
      <c r="B14" s="13"/>
      <c r="C14" s="17"/>
      <c r="D14" s="95"/>
      <c r="E14" s="89"/>
      <c r="F14" s="59"/>
    </row>
    <row r="15" spans="1:6" ht="21.75" customHeight="1">
      <c r="A15" s="34"/>
      <c r="B15" s="13"/>
      <c r="C15" s="17"/>
      <c r="D15" s="95"/>
      <c r="E15" s="89"/>
      <c r="F15" s="59"/>
    </row>
    <row r="16" spans="1:6" ht="21.75" customHeight="1">
      <c r="A16" s="34"/>
      <c r="B16" s="13"/>
      <c r="C16" s="17"/>
      <c r="D16" s="95"/>
      <c r="E16" s="89"/>
      <c r="F16" s="59"/>
    </row>
    <row r="17" spans="1:6" ht="21.75" customHeight="1">
      <c r="A17" s="34"/>
      <c r="B17" s="34"/>
      <c r="C17" s="34"/>
      <c r="D17" s="96"/>
      <c r="E17" s="89"/>
      <c r="F17" s="59"/>
    </row>
    <row r="18" spans="1:6" ht="21.75" customHeight="1">
      <c r="A18" s="34"/>
      <c r="B18" s="34"/>
      <c r="C18" s="34"/>
      <c r="D18" s="96"/>
      <c r="E18" s="89"/>
      <c r="F18" s="59"/>
    </row>
    <row r="19" spans="1:6" ht="21.75" customHeight="1">
      <c r="A19" s="34"/>
      <c r="B19" s="34"/>
      <c r="C19" s="34"/>
      <c r="D19" s="97"/>
      <c r="E19" s="89"/>
      <c r="F19" s="59"/>
    </row>
    <row r="20" spans="1:6" ht="21.75" customHeight="1" thickBot="1">
      <c r="A20" s="32"/>
      <c r="B20" s="23" t="s">
        <v>20</v>
      </c>
      <c r="C20" s="24"/>
      <c r="D20" s="25">
        <f>SUM(D6:D19)</f>
        <v>503083</v>
      </c>
      <c r="E20" s="26">
        <f>SUM(D20)</f>
        <v>503083</v>
      </c>
      <c r="F20" s="13"/>
    </row>
    <row r="21" ht="21.75" customHeight="1" thickTop="1"/>
    <row r="22" spans="3:6" ht="21.75" customHeight="1">
      <c r="C22" s="2" t="s">
        <v>166</v>
      </c>
      <c r="D22" s="86">
        <f>D7+D10</f>
        <v>317039</v>
      </c>
      <c r="E22" s="85" t="e">
        <f>#REF!+#REF!+#REF!+#REF!+#REF!+#REF!+#REF!+#REF!+#REF!</f>
        <v>#REF!</v>
      </c>
      <c r="F22" s="85"/>
    </row>
    <row r="23" spans="3:4" ht="21.75" customHeight="1">
      <c r="C23" s="2" t="s">
        <v>168</v>
      </c>
      <c r="D23" s="7">
        <f>D20-D22</f>
        <v>186044</v>
      </c>
    </row>
    <row r="24" ht="21.75" customHeight="1">
      <c r="D24" s="7"/>
    </row>
    <row r="25" ht="21.75" customHeight="1">
      <c r="D25" s="7"/>
    </row>
    <row r="26" ht="21.75" customHeight="1">
      <c r="D26" s="7"/>
    </row>
    <row r="27" ht="21.75" customHeight="1">
      <c r="D27" s="7"/>
    </row>
    <row r="28" ht="21.75" customHeight="1">
      <c r="D28" s="7"/>
    </row>
    <row r="29" ht="21.75" customHeight="1">
      <c r="D29" s="7"/>
    </row>
    <row r="30" ht="21.75" customHeight="1">
      <c r="D30" s="7"/>
    </row>
    <row r="31" ht="21.75" customHeight="1">
      <c r="D31" s="7"/>
    </row>
    <row r="32" ht="21.75" customHeight="1">
      <c r="D32" s="7"/>
    </row>
    <row r="33" ht="21.75" customHeight="1">
      <c r="D33" s="7"/>
    </row>
    <row r="34" ht="21.75" customHeight="1">
      <c r="D34" s="7"/>
    </row>
    <row r="35" ht="21.75" customHeight="1">
      <c r="D35" s="7"/>
    </row>
    <row r="36" spans="1:6" ht="21.75" customHeight="1">
      <c r="A36" s="118" t="s">
        <v>151</v>
      </c>
      <c r="B36" s="118"/>
      <c r="C36" s="118"/>
      <c r="D36" s="118"/>
      <c r="E36" s="118"/>
      <c r="F36" s="118"/>
    </row>
    <row r="37" spans="1:6" ht="21.75" customHeight="1">
      <c r="A37" s="114" t="s">
        <v>21</v>
      </c>
      <c r="B37" s="114"/>
      <c r="C37" s="114"/>
      <c r="D37" s="114"/>
      <c r="E37" s="114"/>
      <c r="F37" s="114"/>
    </row>
    <row r="38" spans="1:6" ht="21.75" customHeight="1">
      <c r="A38" s="114" t="s">
        <v>22</v>
      </c>
      <c r="B38" s="114"/>
      <c r="C38" s="114"/>
      <c r="D38" s="114"/>
      <c r="E38" s="114"/>
      <c r="F38" s="114"/>
    </row>
    <row r="39" spans="1:6" ht="21.75" customHeight="1">
      <c r="A39" s="113" t="s">
        <v>209</v>
      </c>
      <c r="B39" s="113"/>
      <c r="C39" s="113"/>
      <c r="D39" s="113"/>
      <c r="E39" s="113"/>
      <c r="F39" s="113"/>
    </row>
    <row r="40" spans="1:6" ht="21.75" customHeight="1">
      <c r="A40" s="58" t="s">
        <v>0</v>
      </c>
      <c r="B40" s="58" t="s">
        <v>23</v>
      </c>
      <c r="C40" s="58" t="s">
        <v>152</v>
      </c>
      <c r="D40" s="111" t="s">
        <v>1</v>
      </c>
      <c r="E40" s="112"/>
      <c r="F40" s="59" t="s">
        <v>2</v>
      </c>
    </row>
    <row r="41" spans="1:6" ht="21.75" customHeight="1">
      <c r="A41" s="9">
        <v>1</v>
      </c>
      <c r="B41" s="10" t="s">
        <v>198</v>
      </c>
      <c r="C41" s="14"/>
      <c r="D41" s="15"/>
      <c r="E41" s="13"/>
      <c r="F41" s="13"/>
    </row>
    <row r="42" spans="1:6" ht="21.75" customHeight="1">
      <c r="A42" s="9"/>
      <c r="B42" s="14" t="s">
        <v>192</v>
      </c>
      <c r="C42" s="11">
        <v>4186019231</v>
      </c>
      <c r="D42" s="33"/>
      <c r="E42" s="16">
        <f>SUM(D42)</f>
        <v>0</v>
      </c>
      <c r="F42" s="17">
        <v>5001</v>
      </c>
    </row>
    <row r="43" spans="1:6" ht="21.75" customHeight="1">
      <c r="A43" s="9"/>
      <c r="B43" s="14" t="s">
        <v>32</v>
      </c>
      <c r="C43" s="11">
        <v>4186019215</v>
      </c>
      <c r="D43" s="33"/>
      <c r="E43" s="16">
        <f>SUM(D43)</f>
        <v>0</v>
      </c>
      <c r="F43" s="17">
        <v>5002</v>
      </c>
    </row>
    <row r="44" spans="1:6" ht="21.75" customHeight="1">
      <c r="A44" s="9"/>
      <c r="B44" s="14" t="s">
        <v>33</v>
      </c>
      <c r="C44" s="11">
        <v>4186019495</v>
      </c>
      <c r="D44" s="33"/>
      <c r="E44" s="13"/>
      <c r="F44" s="17">
        <v>5003</v>
      </c>
    </row>
    <row r="45" spans="1:6" ht="21.75" customHeight="1">
      <c r="A45" s="9"/>
      <c r="B45" s="14" t="s">
        <v>178</v>
      </c>
      <c r="C45" s="11">
        <v>4186019177</v>
      </c>
      <c r="D45" s="33"/>
      <c r="E45" s="16">
        <f>SUM(D45)</f>
        <v>0</v>
      </c>
      <c r="F45" s="17">
        <v>5004</v>
      </c>
    </row>
    <row r="46" spans="1:6" ht="21.75" customHeight="1">
      <c r="A46" s="9"/>
      <c r="B46" s="14"/>
      <c r="C46" s="11"/>
      <c r="D46" s="44"/>
      <c r="E46" s="13"/>
      <c r="F46" s="13"/>
    </row>
    <row r="47" spans="1:6" ht="21.75" customHeight="1">
      <c r="A47" s="9">
        <v>2</v>
      </c>
      <c r="B47" s="10" t="s">
        <v>5</v>
      </c>
      <c r="C47" s="11"/>
      <c r="D47" s="15"/>
      <c r="E47" s="13"/>
      <c r="F47" s="13"/>
    </row>
    <row r="48" spans="1:6" ht="21.75" customHeight="1">
      <c r="A48" s="9"/>
      <c r="B48" s="14" t="s">
        <v>34</v>
      </c>
      <c r="C48" s="11">
        <v>4016080215</v>
      </c>
      <c r="D48" s="15"/>
      <c r="E48" s="16">
        <f>SUM(D48)</f>
        <v>0</v>
      </c>
      <c r="F48" s="17">
        <v>5005</v>
      </c>
    </row>
    <row r="49" spans="1:6" ht="21.75" customHeight="1">
      <c r="A49" s="9"/>
      <c r="B49" s="14" t="s">
        <v>35</v>
      </c>
      <c r="C49" s="11">
        <v>4016080223</v>
      </c>
      <c r="D49" s="15"/>
      <c r="E49" s="16">
        <f>SUM(D49)</f>
        <v>0</v>
      </c>
      <c r="F49" s="17">
        <v>5006</v>
      </c>
    </row>
    <row r="50" spans="1:6" ht="21.75" customHeight="1">
      <c r="A50" s="9"/>
      <c r="B50" s="14" t="s">
        <v>36</v>
      </c>
      <c r="C50" s="11">
        <v>4016080339</v>
      </c>
      <c r="D50" s="33"/>
      <c r="E50" s="16">
        <f>SUM(D50)</f>
        <v>0</v>
      </c>
      <c r="F50" s="17">
        <v>5007</v>
      </c>
    </row>
    <row r="51" spans="1:6" ht="21.75" customHeight="1">
      <c r="A51" s="9"/>
      <c r="B51" s="14"/>
      <c r="C51" s="11"/>
      <c r="D51" s="18"/>
      <c r="E51" s="43"/>
      <c r="F51" s="78"/>
    </row>
    <row r="52" spans="1:6" ht="21.75" customHeight="1">
      <c r="A52" s="9">
        <v>3</v>
      </c>
      <c r="B52" s="10" t="s">
        <v>6</v>
      </c>
      <c r="C52" s="11"/>
      <c r="D52" s="20"/>
      <c r="E52" s="43"/>
      <c r="F52" s="43"/>
    </row>
    <row r="53" spans="1:6" ht="21.75" customHeight="1">
      <c r="A53" s="9"/>
      <c r="B53" s="14" t="s">
        <v>203</v>
      </c>
      <c r="C53" s="11">
        <v>4436006875</v>
      </c>
      <c r="D53" s="20"/>
      <c r="E53" s="19">
        <f>SUM(D53)</f>
        <v>0</v>
      </c>
      <c r="F53" s="81">
        <v>5008</v>
      </c>
    </row>
    <row r="54" spans="1:6" ht="21.75" customHeight="1">
      <c r="A54" s="9"/>
      <c r="B54" s="14" t="s">
        <v>188</v>
      </c>
      <c r="C54" s="11">
        <v>4436006972</v>
      </c>
      <c r="D54" s="20"/>
      <c r="E54" s="19">
        <f>SUM(D54)</f>
        <v>0</v>
      </c>
      <c r="F54" s="17">
        <v>5009</v>
      </c>
    </row>
    <row r="55" spans="1:6" ht="21.75" customHeight="1">
      <c r="A55" s="9"/>
      <c r="B55" s="14" t="s">
        <v>37</v>
      </c>
      <c r="C55" s="11">
        <v>4436007030</v>
      </c>
      <c r="D55" s="21"/>
      <c r="E55" s="22">
        <f>SUM(D55)</f>
        <v>0</v>
      </c>
      <c r="F55" s="81">
        <v>5010</v>
      </c>
    </row>
    <row r="56" spans="1:6" ht="21.75" customHeight="1">
      <c r="A56" s="9"/>
      <c r="B56" s="14" t="s">
        <v>38</v>
      </c>
      <c r="C56" s="11">
        <v>4436007014</v>
      </c>
      <c r="D56" s="21"/>
      <c r="E56" s="22">
        <f>SUM(D56)</f>
        <v>0</v>
      </c>
      <c r="F56" s="17">
        <v>5011</v>
      </c>
    </row>
    <row r="57" spans="1:6" ht="21.75" customHeight="1">
      <c r="A57" s="9"/>
      <c r="B57" s="14" t="s">
        <v>127</v>
      </c>
      <c r="C57" s="11">
        <v>4436007049</v>
      </c>
      <c r="D57" s="21"/>
      <c r="E57" s="22">
        <f>SUM(D57)</f>
        <v>0</v>
      </c>
      <c r="F57" s="81">
        <v>5012</v>
      </c>
    </row>
    <row r="58" spans="1:6" ht="21.75" customHeight="1">
      <c r="A58" s="9"/>
      <c r="B58" s="14"/>
      <c r="C58" s="11"/>
      <c r="D58" s="21"/>
      <c r="E58" s="35"/>
      <c r="F58" s="78"/>
    </row>
    <row r="59" spans="1:6" ht="21.75" customHeight="1">
      <c r="A59" s="9">
        <v>4</v>
      </c>
      <c r="B59" s="10" t="s">
        <v>7</v>
      </c>
      <c r="C59" s="11"/>
      <c r="D59" s="21"/>
      <c r="E59" s="35"/>
      <c r="F59" s="78"/>
    </row>
    <row r="60" spans="1:6" ht="21.75" customHeight="1">
      <c r="A60" s="9"/>
      <c r="B60" s="90" t="s">
        <v>207</v>
      </c>
      <c r="C60" s="92">
        <v>4186019053</v>
      </c>
      <c r="D60" s="31"/>
      <c r="E60" s="35"/>
      <c r="F60" s="81">
        <v>5013</v>
      </c>
    </row>
    <row r="61" spans="1:6" ht="21.75" customHeight="1">
      <c r="A61" s="9"/>
      <c r="B61" s="90" t="s">
        <v>160</v>
      </c>
      <c r="C61" s="92">
        <v>4436006980</v>
      </c>
      <c r="D61" s="31"/>
      <c r="E61" s="22">
        <f>SUM(D61)</f>
        <v>0</v>
      </c>
      <c r="F61" s="81">
        <v>5014</v>
      </c>
    </row>
    <row r="62" spans="1:6" ht="21.75" customHeight="1">
      <c r="A62" s="9"/>
      <c r="B62" s="90" t="s">
        <v>40</v>
      </c>
      <c r="C62" s="92">
        <v>4436006999</v>
      </c>
      <c r="D62" s="31"/>
      <c r="E62" s="22">
        <f>SUM(D62)</f>
        <v>0</v>
      </c>
      <c r="F62" s="81">
        <v>5015</v>
      </c>
    </row>
    <row r="63" spans="1:6" ht="21.75" customHeight="1">
      <c r="A63" s="9"/>
      <c r="B63" s="93" t="s">
        <v>176</v>
      </c>
      <c r="C63" s="92">
        <v>4186019460</v>
      </c>
      <c r="D63" s="31"/>
      <c r="E63" s="22">
        <f>SUM(D63)</f>
        <v>0</v>
      </c>
      <c r="F63" s="81">
        <v>5016</v>
      </c>
    </row>
    <row r="64" spans="1:6" ht="21.75" customHeight="1">
      <c r="A64" s="32"/>
      <c r="B64" s="91" t="s">
        <v>208</v>
      </c>
      <c r="C64" s="94">
        <v>4436007006</v>
      </c>
      <c r="D64" s="31"/>
      <c r="E64" s="12"/>
      <c r="F64" s="81">
        <v>5017</v>
      </c>
    </row>
    <row r="65" spans="1:6" ht="21.75" customHeight="1">
      <c r="A65" s="32"/>
      <c r="B65" s="91" t="s">
        <v>199</v>
      </c>
      <c r="C65" s="94">
        <v>4266017545</v>
      </c>
      <c r="D65" s="31"/>
      <c r="E65" s="12"/>
      <c r="F65" s="81">
        <v>5018</v>
      </c>
    </row>
    <row r="66" spans="1:6" ht="21.75" customHeight="1">
      <c r="A66" s="32"/>
      <c r="B66" s="91" t="s">
        <v>128</v>
      </c>
      <c r="C66" s="94">
        <v>4186019290</v>
      </c>
      <c r="D66" s="18"/>
      <c r="E66" s="12"/>
      <c r="F66" s="81">
        <v>5019</v>
      </c>
    </row>
    <row r="67" spans="1:6" ht="21.75" customHeight="1" thickBot="1">
      <c r="A67" s="32"/>
      <c r="B67" s="23" t="s">
        <v>20</v>
      </c>
      <c r="C67" s="24"/>
      <c r="D67" s="25">
        <f>SUM(D42:D66)</f>
        <v>0</v>
      </c>
      <c r="E67" s="26">
        <f>SUM(D67)</f>
        <v>0</v>
      </c>
      <c r="F67" s="13"/>
    </row>
    <row r="68" ht="21.75" customHeight="1" thickTop="1"/>
    <row r="69" spans="3:6" ht="21.75" customHeight="1">
      <c r="C69" s="2" t="s">
        <v>166</v>
      </c>
      <c r="D69" s="86">
        <f>SUM(D42,D45,D54,D57,D60,D61,D63,D65,D66)</f>
        <v>0</v>
      </c>
      <c r="E69" s="85">
        <f>E66+E65+E63+E60+E57+E54+E45+E44+E42</f>
        <v>0</v>
      </c>
      <c r="F69" s="85"/>
    </row>
    <row r="70" spans="3:4" ht="21.75" customHeight="1">
      <c r="C70" s="2" t="s">
        <v>168</v>
      </c>
      <c r="D70" s="7">
        <f>D67-D69</f>
        <v>0</v>
      </c>
    </row>
  </sheetData>
  <sheetProtection/>
  <mergeCells count="9">
    <mergeCell ref="D40:E40"/>
    <mergeCell ref="D4:E4"/>
    <mergeCell ref="A3:F3"/>
    <mergeCell ref="A1:F1"/>
    <mergeCell ref="A2:F2"/>
    <mergeCell ref="A36:F36"/>
    <mergeCell ref="A37:F37"/>
    <mergeCell ref="A38:F38"/>
    <mergeCell ref="A39:F39"/>
  </mergeCells>
  <printOptions/>
  <pageMargins left="0.63" right="0.7480314960629921" top="0.88" bottom="0.5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Normal="125" zoomScaleSheetLayoutView="100" zoomScalePageLayoutView="0" workbookViewId="0" topLeftCell="A1">
      <selection activeCell="H4" sqref="H4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215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7" t="s">
        <v>2</v>
      </c>
    </row>
    <row r="5" spans="1:6" ht="21.75" customHeight="1">
      <c r="A5" s="9">
        <v>1</v>
      </c>
      <c r="B5" s="10" t="s">
        <v>4</v>
      </c>
      <c r="C5" s="10"/>
      <c r="D5" s="15"/>
      <c r="E5" s="13"/>
      <c r="F5" s="68"/>
    </row>
    <row r="6" spans="1:6" ht="21.75" customHeight="1">
      <c r="A6" s="9"/>
      <c r="B6" s="14" t="s">
        <v>182</v>
      </c>
      <c r="C6" s="11">
        <v>4186019185</v>
      </c>
      <c r="D6" s="15">
        <v>57838</v>
      </c>
      <c r="E6" s="16"/>
      <c r="F6" s="83">
        <v>192</v>
      </c>
    </row>
    <row r="7" spans="1:6" ht="21.75" customHeight="1">
      <c r="A7" s="9"/>
      <c r="B7" s="14" t="s">
        <v>170</v>
      </c>
      <c r="C7" s="11">
        <v>4186019118</v>
      </c>
      <c r="D7" s="18">
        <v>18181</v>
      </c>
      <c r="E7" s="19"/>
      <c r="F7" s="83">
        <v>294</v>
      </c>
    </row>
    <row r="8" spans="1:6" ht="21.75" customHeight="1">
      <c r="A8" s="9"/>
      <c r="B8" s="14" t="s">
        <v>177</v>
      </c>
      <c r="C8" s="11">
        <v>4180213923</v>
      </c>
      <c r="D8" s="15">
        <v>139142</v>
      </c>
      <c r="E8" s="19"/>
      <c r="F8" s="83">
        <v>321</v>
      </c>
    </row>
    <row r="9" spans="1:6" ht="21.75" customHeight="1">
      <c r="A9" s="9"/>
      <c r="B9" s="14" t="s">
        <v>26</v>
      </c>
      <c r="C9" s="11">
        <v>4180284510</v>
      </c>
      <c r="D9" s="33">
        <v>40865</v>
      </c>
      <c r="E9" s="19"/>
      <c r="F9" s="83">
        <v>122</v>
      </c>
    </row>
    <row r="10" spans="1:6" ht="21.75" customHeight="1">
      <c r="A10" s="9"/>
      <c r="B10" s="14" t="s">
        <v>181</v>
      </c>
      <c r="C10" s="11">
        <v>4186019088</v>
      </c>
      <c r="D10" s="15">
        <v>117531</v>
      </c>
      <c r="E10" s="19"/>
      <c r="F10" s="83">
        <v>299</v>
      </c>
    </row>
    <row r="11" spans="1:6" ht="21.75" customHeight="1">
      <c r="A11" s="9"/>
      <c r="B11" s="14" t="s">
        <v>27</v>
      </c>
      <c r="C11" s="11">
        <v>4186019126</v>
      </c>
      <c r="D11" s="31">
        <v>11925</v>
      </c>
      <c r="E11" s="22"/>
      <c r="F11" s="83">
        <v>150</v>
      </c>
    </row>
    <row r="12" spans="1:6" ht="21.75" customHeight="1">
      <c r="A12" s="9"/>
      <c r="B12" s="14" t="s">
        <v>28</v>
      </c>
      <c r="C12" s="11">
        <v>4186019096</v>
      </c>
      <c r="D12" s="31">
        <v>66614</v>
      </c>
      <c r="E12" s="22"/>
      <c r="F12" s="83">
        <v>153</v>
      </c>
    </row>
    <row r="13" spans="1:6" ht="21.75" customHeight="1">
      <c r="A13" s="9"/>
      <c r="B13" s="14" t="s">
        <v>125</v>
      </c>
      <c r="C13" s="11">
        <v>4186016534</v>
      </c>
      <c r="D13" s="45">
        <v>60965</v>
      </c>
      <c r="E13" s="48"/>
      <c r="F13" s="83">
        <v>281</v>
      </c>
    </row>
    <row r="14" spans="1:6" ht="21.75" customHeight="1">
      <c r="A14" s="9"/>
      <c r="B14" s="14" t="s">
        <v>207</v>
      </c>
      <c r="C14" s="11">
        <v>4180741113</v>
      </c>
      <c r="D14" s="45"/>
      <c r="E14" s="48"/>
      <c r="F14" s="83">
        <v>209</v>
      </c>
    </row>
    <row r="15" spans="1:6" ht="21.75" customHeight="1">
      <c r="A15" s="9"/>
      <c r="B15" s="14" t="s">
        <v>160</v>
      </c>
      <c r="C15" s="11">
        <v>4436006980</v>
      </c>
      <c r="D15" s="45">
        <v>54302</v>
      </c>
      <c r="E15" s="48"/>
      <c r="F15" s="83">
        <v>347</v>
      </c>
    </row>
    <row r="16" spans="1:6" ht="21.75" customHeight="1">
      <c r="A16" s="9"/>
      <c r="B16" s="14" t="s">
        <v>40</v>
      </c>
      <c r="C16" s="11">
        <v>4430274789</v>
      </c>
      <c r="D16" s="45">
        <v>10664</v>
      </c>
      <c r="E16" s="48"/>
      <c r="F16" s="83">
        <v>307</v>
      </c>
    </row>
    <row r="17" spans="1:6" ht="21.75" customHeight="1">
      <c r="A17" s="9"/>
      <c r="B17" s="98" t="s">
        <v>176</v>
      </c>
      <c r="C17" s="11">
        <v>4260495623</v>
      </c>
      <c r="D17" s="45">
        <v>81634</v>
      </c>
      <c r="E17" s="48"/>
      <c r="F17" s="83">
        <v>290</v>
      </c>
    </row>
    <row r="18" spans="1:6" ht="21.75" customHeight="1">
      <c r="A18" s="9"/>
      <c r="B18" s="12" t="s">
        <v>208</v>
      </c>
      <c r="C18" s="24">
        <v>4430197881</v>
      </c>
      <c r="D18" s="45"/>
      <c r="E18" s="48"/>
      <c r="F18" s="83">
        <v>303</v>
      </c>
    </row>
    <row r="19" spans="1:6" ht="21.75" customHeight="1">
      <c r="A19" s="9"/>
      <c r="B19" s="12" t="s">
        <v>199</v>
      </c>
      <c r="C19" s="24">
        <v>4260390945</v>
      </c>
      <c r="D19" s="45">
        <v>31785</v>
      </c>
      <c r="E19" s="48"/>
      <c r="F19" s="83">
        <v>298</v>
      </c>
    </row>
    <row r="20" spans="1:6" ht="21.75" customHeight="1">
      <c r="A20" s="9"/>
      <c r="B20" s="12" t="s">
        <v>128</v>
      </c>
      <c r="C20" s="24">
        <v>4180188511</v>
      </c>
      <c r="D20" s="45">
        <v>67946</v>
      </c>
      <c r="E20" s="48"/>
      <c r="F20" s="83">
        <v>198</v>
      </c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759392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D7++D8+D10+D13+D14+D15+D17+D19+D20</f>
        <v>571486</v>
      </c>
      <c r="F24" s="70"/>
    </row>
    <row r="25" spans="1:6" s="27" customFormat="1" ht="18.75">
      <c r="A25" s="8"/>
      <c r="C25" s="53" t="s">
        <v>168</v>
      </c>
      <c r="D25" s="55">
        <f>D22-D24</f>
        <v>187906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/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D4:E4"/>
    <mergeCell ref="A3:F3"/>
    <mergeCell ref="A1:F1"/>
    <mergeCell ref="A2:F2"/>
  </mergeCells>
  <printOptions/>
  <pageMargins left="1.15" right="0.7480314960629921" top="0.91" bottom="0.21" header="0.09" footer="0.1968503937007874"/>
  <pageSetup horizontalDpi="300" verticalDpi="300" orientation="portrait" paperSize="9" r:id="rId1"/>
  <rowBreaks count="1" manualBreakCount="1">
    <brk id="32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workbookViewId="0" topLeftCell="A1">
      <selection activeCell="D17" sqref="D17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215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7" t="s">
        <v>2</v>
      </c>
    </row>
    <row r="5" spans="1:6" ht="21.75" customHeight="1">
      <c r="A5" s="9">
        <v>1</v>
      </c>
      <c r="B5" s="10" t="s">
        <v>10</v>
      </c>
      <c r="C5" s="11"/>
      <c r="D5" s="15"/>
      <c r="E5" s="13"/>
      <c r="F5" s="68"/>
    </row>
    <row r="6" spans="1:6" ht="21.75" customHeight="1">
      <c r="A6" s="9"/>
      <c r="B6" s="14" t="s">
        <v>48</v>
      </c>
      <c r="C6" s="11">
        <v>4316006037</v>
      </c>
      <c r="D6" s="15">
        <v>70104</v>
      </c>
      <c r="E6" s="16"/>
      <c r="F6" s="83">
        <v>302</v>
      </c>
    </row>
    <row r="7" spans="1:6" ht="21.75" customHeight="1">
      <c r="A7" s="9"/>
      <c r="B7" s="14" t="s">
        <v>49</v>
      </c>
      <c r="C7" s="11">
        <v>4316005936</v>
      </c>
      <c r="D7" s="15">
        <v>4370</v>
      </c>
      <c r="E7" s="19"/>
      <c r="F7" s="83">
        <v>300</v>
      </c>
    </row>
    <row r="8" spans="1:6" ht="21.75" customHeight="1">
      <c r="A8" s="9"/>
      <c r="B8" s="14" t="s">
        <v>50</v>
      </c>
      <c r="C8" s="11">
        <v>4316006045</v>
      </c>
      <c r="D8" s="15">
        <v>112761</v>
      </c>
      <c r="E8" s="19"/>
      <c r="F8" s="83">
        <v>241</v>
      </c>
    </row>
    <row r="9" spans="1:6" ht="21.75" customHeight="1">
      <c r="A9" s="9"/>
      <c r="B9" s="14" t="s">
        <v>51</v>
      </c>
      <c r="C9" s="11">
        <v>4316006010</v>
      </c>
      <c r="D9" s="15">
        <v>2376</v>
      </c>
      <c r="E9" s="19"/>
      <c r="F9" s="83">
        <v>326</v>
      </c>
    </row>
    <row r="10" spans="1:6" ht="21.75" customHeight="1">
      <c r="A10" s="9"/>
      <c r="B10" s="14" t="s">
        <v>52</v>
      </c>
      <c r="C10" s="11">
        <v>4316005960</v>
      </c>
      <c r="D10" s="15">
        <v>1450</v>
      </c>
      <c r="E10" s="19"/>
      <c r="F10" s="83">
        <v>291</v>
      </c>
    </row>
    <row r="11" spans="1:6" ht="21.75" customHeight="1">
      <c r="A11" s="9"/>
      <c r="B11" s="14" t="s">
        <v>53</v>
      </c>
      <c r="C11" s="11">
        <v>4316008013</v>
      </c>
      <c r="D11" s="15">
        <v>1899</v>
      </c>
      <c r="E11" s="22"/>
      <c r="F11" s="83">
        <v>349</v>
      </c>
    </row>
    <row r="12" spans="1:6" ht="21.75" customHeight="1">
      <c r="A12" s="9"/>
      <c r="B12" s="14" t="s">
        <v>54</v>
      </c>
      <c r="C12" s="11">
        <v>4316006053</v>
      </c>
      <c r="D12" s="15"/>
      <c r="E12" s="22"/>
      <c r="F12" s="83">
        <v>312</v>
      </c>
    </row>
    <row r="13" spans="1:6" ht="21.75" customHeight="1">
      <c r="A13" s="9"/>
      <c r="B13" s="14" t="s">
        <v>134</v>
      </c>
      <c r="C13" s="11">
        <v>4316005901</v>
      </c>
      <c r="D13" s="15">
        <v>13304</v>
      </c>
      <c r="E13" s="48"/>
      <c r="F13" s="83">
        <v>335</v>
      </c>
    </row>
    <row r="14" spans="1:6" ht="21.75" customHeight="1">
      <c r="A14" s="9"/>
      <c r="B14" s="14" t="s">
        <v>135</v>
      </c>
      <c r="C14" s="11">
        <v>4310728723</v>
      </c>
      <c r="D14" s="15">
        <v>62379</v>
      </c>
      <c r="E14" s="48"/>
      <c r="F14" s="83">
        <v>327</v>
      </c>
    </row>
    <row r="15" spans="1:6" ht="21.75" customHeight="1">
      <c r="A15" s="9">
        <v>2</v>
      </c>
      <c r="B15" s="10" t="s">
        <v>13</v>
      </c>
      <c r="C15" s="11"/>
      <c r="D15" s="15"/>
      <c r="E15" s="48"/>
      <c r="F15" s="83"/>
    </row>
    <row r="16" spans="1:6" ht="21.75" customHeight="1">
      <c r="A16" s="9"/>
      <c r="B16" s="14" t="s">
        <v>74</v>
      </c>
      <c r="C16" s="11">
        <v>4316005987</v>
      </c>
      <c r="D16" s="15">
        <v>14720</v>
      </c>
      <c r="E16" s="48"/>
      <c r="F16" s="83">
        <v>305</v>
      </c>
    </row>
    <row r="17" spans="1:6" ht="21.75" customHeight="1">
      <c r="A17" s="9"/>
      <c r="B17" s="14" t="s">
        <v>205</v>
      </c>
      <c r="C17" s="11">
        <v>4310018904</v>
      </c>
      <c r="D17" s="15">
        <v>25</v>
      </c>
      <c r="E17" s="48"/>
      <c r="F17" s="83">
        <v>145</v>
      </c>
    </row>
    <row r="18" spans="1:6" ht="21.75" customHeight="1">
      <c r="A18" s="9"/>
      <c r="B18" s="14" t="s">
        <v>206</v>
      </c>
      <c r="C18" s="11">
        <v>4310095518</v>
      </c>
      <c r="D18" s="15"/>
      <c r="E18" s="48"/>
      <c r="F18" s="83">
        <v>245</v>
      </c>
    </row>
    <row r="19" spans="1:6" ht="21.75" customHeight="1">
      <c r="A19" s="9"/>
      <c r="B19" s="14" t="s">
        <v>76</v>
      </c>
      <c r="C19" s="11">
        <v>4310206204</v>
      </c>
      <c r="D19" s="15">
        <v>20485</v>
      </c>
      <c r="E19" s="48"/>
      <c r="F19" s="83">
        <v>236</v>
      </c>
    </row>
    <row r="20" spans="1:6" ht="21.75" customHeight="1">
      <c r="A20" s="9"/>
      <c r="B20" s="91"/>
      <c r="C20" s="24"/>
      <c r="D20" s="45"/>
      <c r="E20" s="48"/>
      <c r="F20" s="83"/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303873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D13+D14+D17+D18</f>
        <v>75708</v>
      </c>
      <c r="F24" s="70"/>
    </row>
    <row r="25" spans="1:6" s="27" customFormat="1" ht="18.75">
      <c r="A25" s="8"/>
      <c r="C25" s="53" t="s">
        <v>168</v>
      </c>
      <c r="D25" s="55">
        <f>D22-D24</f>
        <v>228165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/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A1:F1"/>
    <mergeCell ref="A2:F2"/>
    <mergeCell ref="A3:F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B12" sqref="B12"/>
    </sheetView>
  </sheetViews>
  <sheetFormatPr defaultColWidth="9.140625" defaultRowHeight="21.75"/>
  <cols>
    <col min="1" max="1" width="9.140625" style="2" customWidth="1"/>
    <col min="2" max="2" width="18.00390625" style="2" customWidth="1"/>
    <col min="3" max="3" width="42.421875" style="2" customWidth="1"/>
    <col min="4" max="5" width="9.140625" style="2" customWidth="1"/>
    <col min="6" max="6" width="33.7109375" style="6" customWidth="1"/>
    <col min="7" max="16384" width="9.140625" style="2" customWidth="1"/>
  </cols>
  <sheetData>
    <row r="2" spans="1:4" ht="45.75">
      <c r="A2" s="119" t="s">
        <v>173</v>
      </c>
      <c r="B2" s="119"/>
      <c r="C2" s="119"/>
      <c r="D2" s="119"/>
    </row>
    <row r="3" spans="1:4" ht="45.75">
      <c r="A3" s="119" t="s">
        <v>216</v>
      </c>
      <c r="B3" s="119"/>
      <c r="C3" s="119"/>
      <c r="D3" s="119"/>
    </row>
    <row r="4" spans="2:5" ht="60.75">
      <c r="B4" s="3" t="s">
        <v>166</v>
      </c>
      <c r="C4" s="4">
        <f>สาขากุมภวาปี!D26+สาขาหนองหาน!D36+สาขาบ้านดุง!D28+สาขากุดจับ!D31+ส่วนแยกทุ่งฝน!D22+จังหวัด!D39+สาขาบ้านผิอ!D24+สาขาเพ็ญ!D29+สาขาศรีธาตุ!D24+ส่วนแยกน้ำโสม!D24+ส่วนแยกโนนสะอาด!D23+สาขาหนองวัวซอ!D24</f>
        <v>17247375</v>
      </c>
      <c r="D4" s="1"/>
      <c r="E4" s="1"/>
    </row>
    <row r="5" spans="2:5" ht="60.75">
      <c r="B5" s="3" t="s">
        <v>167</v>
      </c>
      <c r="C5" s="100">
        <f>สาขากุมภวาปี!D27+สาขาหนองหาน!D37+สาขาบ้านดุง!D29+สาขากุดจับ!D32+ส่วนแยกทุ่งฝน!D23+จังหวัด!D40+สาขาบ้านผิอ!D25+สาขาเพ็ญ!D30+สาขาศรีธาตุ!D25+ส่วนแยกน้ำโสม!D25+ส่วนแยกโนนสะอาด!D24+สาขาหนองวัวซอ!D25</f>
        <v>12180266</v>
      </c>
      <c r="D5" s="1"/>
      <c r="E5" s="1"/>
    </row>
    <row r="6" spans="2:5" ht="61.5" thickBot="1">
      <c r="B6" s="3"/>
      <c r="C6" s="5">
        <f>SUM(C4:C5)</f>
        <v>29427641</v>
      </c>
      <c r="D6" s="1"/>
      <c r="E6" s="1"/>
    </row>
    <row r="7" ht="19.5" thickTop="1"/>
    <row r="8" spans="2:3" ht="26.25">
      <c r="B8" s="120" t="s">
        <v>214</v>
      </c>
      <c r="C8" s="120"/>
    </row>
    <row r="10" ht="38.25">
      <c r="C10" s="61"/>
    </row>
    <row r="11" ht="18.75">
      <c r="C11" s="7"/>
    </row>
  </sheetData>
  <sheetProtection/>
  <mergeCells count="3">
    <mergeCell ref="A2:D2"/>
    <mergeCell ref="A3:D3"/>
    <mergeCell ref="B8:C8"/>
  </mergeCells>
  <printOptions/>
  <pageMargins left="1.24" right="0.75" top="1" bottom="1" header="0.5" footer="0.5"/>
  <pageSetup horizontalDpi="300" verticalDpi="300" orientation="portrait" paperSize="9" r:id="rId1"/>
  <rowBreaks count="1" manualBreakCount="1">
    <brk id="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110" zoomScaleNormal="125" zoomScaleSheetLayoutView="110" zoomScalePageLayoutView="0" workbookViewId="0" topLeftCell="A1">
      <selection activeCell="C7" sqref="C7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6.7109375" style="2" customWidth="1"/>
    <col min="4" max="4" width="15.28125" style="2" customWidth="1"/>
    <col min="5" max="5" width="0.13671875" style="2" hidden="1" customWidth="1"/>
    <col min="6" max="6" width="22.8515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215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15</v>
      </c>
      <c r="C5" s="11"/>
      <c r="D5" s="12"/>
      <c r="E5" s="13"/>
      <c r="F5" s="13"/>
    </row>
    <row r="6" spans="1:6" ht="21.75" customHeight="1">
      <c r="A6" s="14"/>
      <c r="B6" s="14" t="s">
        <v>174</v>
      </c>
      <c r="C6" s="11">
        <v>4016079985</v>
      </c>
      <c r="D6" s="15">
        <v>330953</v>
      </c>
      <c r="E6" s="16"/>
      <c r="F6" s="81">
        <v>138</v>
      </c>
    </row>
    <row r="7" spans="1:6" ht="21.75" customHeight="1">
      <c r="A7" s="14"/>
      <c r="B7" s="14" t="s">
        <v>82</v>
      </c>
      <c r="C7" s="11">
        <v>4266017464</v>
      </c>
      <c r="D7" s="15">
        <v>1018783</v>
      </c>
      <c r="E7" s="16"/>
      <c r="F7" s="81">
        <v>287</v>
      </c>
    </row>
    <row r="8" spans="1:6" ht="21.75" customHeight="1">
      <c r="A8" s="14"/>
      <c r="B8" s="14" t="s">
        <v>83</v>
      </c>
      <c r="C8" s="11">
        <v>4010404159</v>
      </c>
      <c r="D8" s="15">
        <v>328385</v>
      </c>
      <c r="E8" s="16"/>
      <c r="F8" s="81">
        <v>124</v>
      </c>
    </row>
    <row r="9" spans="1:6" ht="21.75" customHeight="1">
      <c r="A9" s="14"/>
      <c r="B9" s="14" t="s">
        <v>84</v>
      </c>
      <c r="C9" s="11">
        <v>4436006670</v>
      </c>
      <c r="D9" s="15">
        <v>505703</v>
      </c>
      <c r="E9" s="16"/>
      <c r="F9" s="81">
        <v>348</v>
      </c>
    </row>
    <row r="10" spans="1:6" ht="21.75" customHeight="1">
      <c r="A10" s="14"/>
      <c r="B10" s="14" t="s">
        <v>185</v>
      </c>
      <c r="C10" s="11">
        <v>2926005938</v>
      </c>
      <c r="D10" s="15">
        <v>615401</v>
      </c>
      <c r="E10" s="16"/>
      <c r="F10" s="81">
        <v>295</v>
      </c>
    </row>
    <row r="11" spans="1:6" ht="21.75" customHeight="1">
      <c r="A11" s="14" t="s">
        <v>204</v>
      </c>
      <c r="B11" s="14" t="s">
        <v>85</v>
      </c>
      <c r="C11" s="11">
        <v>4016080053</v>
      </c>
      <c r="D11" s="15">
        <v>334541</v>
      </c>
      <c r="E11" s="16"/>
      <c r="F11" s="81">
        <v>202</v>
      </c>
    </row>
    <row r="12" spans="1:6" ht="21.75" customHeight="1">
      <c r="A12" s="14"/>
      <c r="B12" s="14" t="s">
        <v>159</v>
      </c>
      <c r="C12" s="11">
        <v>2926005970</v>
      </c>
      <c r="D12" s="15">
        <v>403478</v>
      </c>
      <c r="E12" s="16"/>
      <c r="F12" s="81">
        <v>286</v>
      </c>
    </row>
    <row r="13" spans="1:6" ht="21.75" customHeight="1">
      <c r="A13" s="14"/>
      <c r="B13" s="14" t="s">
        <v>94</v>
      </c>
      <c r="C13" s="11">
        <v>4016079853</v>
      </c>
      <c r="D13" s="15">
        <v>360080</v>
      </c>
      <c r="E13" s="16"/>
      <c r="F13" s="81">
        <v>151</v>
      </c>
    </row>
    <row r="14" spans="1:6" ht="21.75" customHeight="1">
      <c r="A14" s="14"/>
      <c r="B14" s="14" t="s">
        <v>86</v>
      </c>
      <c r="C14" s="11">
        <v>2926005989</v>
      </c>
      <c r="D14" s="18">
        <v>665947</v>
      </c>
      <c r="E14" s="16"/>
      <c r="F14" s="81">
        <v>350</v>
      </c>
    </row>
    <row r="15" spans="1:6" ht="21.75" customHeight="1">
      <c r="A15" s="14"/>
      <c r="B15" s="14" t="s">
        <v>95</v>
      </c>
      <c r="C15" s="11">
        <v>4436006603</v>
      </c>
      <c r="D15" s="20">
        <v>171781</v>
      </c>
      <c r="E15" s="19"/>
      <c r="F15" s="81">
        <v>270</v>
      </c>
    </row>
    <row r="16" spans="1:6" ht="21.75" customHeight="1">
      <c r="A16" s="14"/>
      <c r="B16" s="14" t="s">
        <v>87</v>
      </c>
      <c r="C16" s="11">
        <v>4010473010</v>
      </c>
      <c r="D16" s="20">
        <v>206151</v>
      </c>
      <c r="E16" s="19"/>
      <c r="F16" s="81">
        <v>211</v>
      </c>
    </row>
    <row r="17" spans="1:6" ht="21.75" customHeight="1">
      <c r="A17" s="14"/>
      <c r="B17" s="14" t="s">
        <v>88</v>
      </c>
      <c r="C17" s="11">
        <v>2920013173</v>
      </c>
      <c r="D17" s="20">
        <v>111341</v>
      </c>
      <c r="E17" s="19"/>
      <c r="F17" s="81">
        <v>137</v>
      </c>
    </row>
    <row r="18" spans="1:6" ht="21.75" customHeight="1">
      <c r="A18" s="14"/>
      <c r="B18" s="14" t="s">
        <v>89</v>
      </c>
      <c r="C18" s="11">
        <v>4010392592</v>
      </c>
      <c r="D18" s="21">
        <v>364088</v>
      </c>
      <c r="E18" s="19"/>
      <c r="F18" s="81">
        <v>121</v>
      </c>
    </row>
    <row r="19" spans="1:6" ht="21.75" customHeight="1">
      <c r="A19" s="14"/>
      <c r="B19" s="14" t="s">
        <v>90</v>
      </c>
      <c r="C19" s="11">
        <v>4436006581</v>
      </c>
      <c r="D19" s="44">
        <v>488718</v>
      </c>
      <c r="E19" s="22"/>
      <c r="F19" s="81">
        <v>329</v>
      </c>
    </row>
    <row r="20" spans="1:6" ht="21.75" customHeight="1">
      <c r="A20" s="14"/>
      <c r="B20" s="14" t="s">
        <v>93</v>
      </c>
      <c r="C20" s="17">
        <v>9814475092</v>
      </c>
      <c r="D20" s="46">
        <v>212748</v>
      </c>
      <c r="E20" s="22"/>
      <c r="F20" s="81">
        <v>149</v>
      </c>
    </row>
    <row r="21" spans="1:6" ht="21.75" customHeight="1">
      <c r="A21" s="14"/>
      <c r="B21" s="14" t="s">
        <v>92</v>
      </c>
      <c r="C21" s="17">
        <v>4016079926</v>
      </c>
      <c r="D21" s="21">
        <v>171638</v>
      </c>
      <c r="E21" s="22"/>
      <c r="F21" s="81">
        <v>193</v>
      </c>
    </row>
    <row r="22" spans="1:6" ht="21.75" customHeight="1">
      <c r="A22" s="14"/>
      <c r="B22" s="14" t="s">
        <v>91</v>
      </c>
      <c r="C22" s="11">
        <v>2920011561</v>
      </c>
      <c r="D22" s="21">
        <v>247695</v>
      </c>
      <c r="E22" s="22"/>
      <c r="F22" s="81">
        <v>346</v>
      </c>
    </row>
    <row r="23" spans="1:6" ht="21.75" customHeight="1">
      <c r="A23" s="14"/>
      <c r="B23" s="14" t="s">
        <v>169</v>
      </c>
      <c r="C23" s="11">
        <v>4260044141</v>
      </c>
      <c r="D23" s="21">
        <v>432447</v>
      </c>
      <c r="E23" s="22"/>
      <c r="F23" s="81">
        <v>181</v>
      </c>
    </row>
    <row r="24" spans="1:6" ht="21.75" customHeight="1">
      <c r="A24" s="14"/>
      <c r="B24" s="14" t="s">
        <v>140</v>
      </c>
      <c r="C24" s="47" t="s">
        <v>213</v>
      </c>
      <c r="D24" s="21">
        <v>6038683</v>
      </c>
      <c r="E24" s="22"/>
      <c r="F24" s="81">
        <v>162</v>
      </c>
    </row>
    <row r="25" spans="1:6" ht="21.75" customHeight="1">
      <c r="A25" s="14"/>
      <c r="B25" s="14" t="s">
        <v>141</v>
      </c>
      <c r="C25" s="11">
        <v>9500153807</v>
      </c>
      <c r="D25" s="21">
        <v>1831676</v>
      </c>
      <c r="E25" s="22"/>
      <c r="F25" s="81">
        <v>144</v>
      </c>
    </row>
    <row r="26" spans="1:6" ht="21.75" customHeight="1">
      <c r="A26" s="14"/>
      <c r="B26" s="14" t="s">
        <v>161</v>
      </c>
      <c r="C26" s="11">
        <v>4016079896</v>
      </c>
      <c r="D26" s="21">
        <v>58493</v>
      </c>
      <c r="E26" s="22"/>
      <c r="F26" s="81">
        <v>189</v>
      </c>
    </row>
    <row r="27" spans="1:6" ht="21.75" customHeight="1">
      <c r="A27" s="14"/>
      <c r="B27" s="14" t="s">
        <v>162</v>
      </c>
      <c r="C27" s="11">
        <v>4436006700</v>
      </c>
      <c r="D27" s="21">
        <v>2036474</v>
      </c>
      <c r="E27" s="22"/>
      <c r="F27" s="81">
        <v>143</v>
      </c>
    </row>
    <row r="28" spans="1:6" ht="21.75" customHeight="1">
      <c r="A28" s="14"/>
      <c r="B28" s="14" t="s">
        <v>142</v>
      </c>
      <c r="C28" s="11">
        <v>4016080029</v>
      </c>
      <c r="D28" s="31">
        <v>75816</v>
      </c>
      <c r="E28" s="22"/>
      <c r="F28" s="81">
        <v>127</v>
      </c>
    </row>
    <row r="29" spans="1:6" ht="21.75" customHeight="1">
      <c r="A29" s="14"/>
      <c r="B29" s="14" t="s">
        <v>143</v>
      </c>
      <c r="C29" s="11">
        <v>4016080002</v>
      </c>
      <c r="D29" s="21">
        <v>467658</v>
      </c>
      <c r="E29" s="22"/>
      <c r="F29" s="81">
        <v>141</v>
      </c>
    </row>
    <row r="30" spans="1:6" ht="21.75" customHeight="1">
      <c r="A30" s="14"/>
      <c r="B30" s="14" t="s">
        <v>144</v>
      </c>
      <c r="C30" s="11">
        <v>4016080231</v>
      </c>
      <c r="D30" s="21">
        <v>346680</v>
      </c>
      <c r="E30" s="22"/>
      <c r="F30" s="81">
        <v>332</v>
      </c>
    </row>
    <row r="31" spans="1:6" ht="21.75" customHeight="1">
      <c r="A31" s="14"/>
      <c r="B31" s="14" t="s">
        <v>172</v>
      </c>
      <c r="C31" s="11">
        <v>4180248743</v>
      </c>
      <c r="D31" s="15">
        <v>93312</v>
      </c>
      <c r="E31" s="13"/>
      <c r="F31" s="81">
        <v>125</v>
      </c>
    </row>
    <row r="32" spans="1:6" ht="21.75" customHeight="1">
      <c r="A32" s="14"/>
      <c r="B32" s="14" t="s">
        <v>96</v>
      </c>
      <c r="C32" s="11">
        <v>4186018324</v>
      </c>
      <c r="D32" s="33">
        <v>10609</v>
      </c>
      <c r="E32" s="13"/>
      <c r="F32" s="81">
        <v>238</v>
      </c>
    </row>
    <row r="33" spans="1:6" ht="21.75" customHeight="1">
      <c r="A33" s="14"/>
      <c r="B33" s="14" t="s">
        <v>97</v>
      </c>
      <c r="C33" s="11">
        <v>4186018790</v>
      </c>
      <c r="D33" s="33">
        <v>9870</v>
      </c>
      <c r="E33" s="13"/>
      <c r="F33" s="81">
        <v>180</v>
      </c>
    </row>
    <row r="34" spans="1:6" ht="21.75" customHeight="1">
      <c r="A34" s="14"/>
      <c r="B34" s="14" t="s">
        <v>98</v>
      </c>
      <c r="C34" s="11">
        <v>4186019207</v>
      </c>
      <c r="D34" s="33">
        <v>3676</v>
      </c>
      <c r="E34" s="13"/>
      <c r="F34" s="81">
        <v>190</v>
      </c>
    </row>
    <row r="35" spans="1:6" ht="21.75" customHeight="1">
      <c r="A35" s="14"/>
      <c r="B35" s="14" t="s">
        <v>148</v>
      </c>
      <c r="C35" s="11">
        <v>4180078945</v>
      </c>
      <c r="D35" s="88">
        <v>21215</v>
      </c>
      <c r="E35" s="13"/>
      <c r="F35" s="81">
        <v>166</v>
      </c>
    </row>
    <row r="36" spans="1:6" ht="21.75" customHeight="1">
      <c r="A36" s="14"/>
      <c r="B36" s="90"/>
      <c r="C36" s="11"/>
      <c r="D36" s="45"/>
      <c r="E36" s="22"/>
      <c r="F36" s="81"/>
    </row>
    <row r="37" spans="1:6" ht="21.75" customHeight="1" thickBot="1">
      <c r="A37" s="12"/>
      <c r="B37" s="23" t="s">
        <v>20</v>
      </c>
      <c r="C37" s="24"/>
      <c r="D37" s="42">
        <f>SUM(D6:D35)</f>
        <v>17964040</v>
      </c>
      <c r="E37" s="22">
        <f>SUM(D37)</f>
        <v>17964040</v>
      </c>
      <c r="F37" s="43"/>
    </row>
    <row r="38" ht="21.75" customHeight="1" thickTop="1">
      <c r="B38" s="87"/>
    </row>
    <row r="39" spans="3:4" ht="21.75" customHeight="1">
      <c r="C39" s="2" t="s">
        <v>166</v>
      </c>
      <c r="D39" s="7">
        <f>D12+D24+D25+D26+D27+D28+D29+D30+D23+D10+D31+D35</f>
        <v>12421333</v>
      </c>
    </row>
    <row r="40" spans="3:4" ht="21.75" customHeight="1">
      <c r="C40" s="2" t="s">
        <v>168</v>
      </c>
      <c r="D40" s="7">
        <f>D37-D39</f>
        <v>5542707</v>
      </c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</sheetData>
  <sheetProtection/>
  <mergeCells count="4">
    <mergeCell ref="D4:E4"/>
    <mergeCell ref="A3:F3"/>
    <mergeCell ref="A1:F1"/>
    <mergeCell ref="A2:F2"/>
  </mergeCells>
  <printOptions/>
  <pageMargins left="1.06" right="0.7480314960629921" top="0.84" bottom="0.63" header="0.82" footer="0.5118110236220472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Normal="125" zoomScaleSheetLayoutView="100" zoomScalePageLayoutView="0" workbookViewId="0" topLeftCell="A1">
      <selection activeCell="B18" sqref="B18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6.57421875" style="2" customWidth="1"/>
    <col min="4" max="4" width="15.28125" style="2" customWidth="1"/>
    <col min="5" max="5" width="3.57421875" style="2" hidden="1" customWidth="1"/>
    <col min="6" max="6" width="23.7109375" style="2" customWidth="1"/>
    <col min="7" max="16384" width="9.140625" style="2" customWidth="1"/>
  </cols>
  <sheetData>
    <row r="1" spans="1:6" ht="21" customHeight="1">
      <c r="A1" s="114" t="s">
        <v>21</v>
      </c>
      <c r="B1" s="114"/>
      <c r="C1" s="114"/>
      <c r="D1" s="114"/>
      <c r="E1" s="114"/>
      <c r="F1" s="114"/>
    </row>
    <row r="2" spans="1:6" ht="21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215</v>
      </c>
      <c r="B3" s="113"/>
      <c r="C3" s="113"/>
      <c r="D3" s="113"/>
      <c r="E3" s="113"/>
      <c r="F3" s="113"/>
    </row>
    <row r="4" spans="1:7" ht="21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  <c r="G4" s="60"/>
    </row>
    <row r="5" spans="1:6" ht="19.5" customHeight="1">
      <c r="A5" s="9">
        <v>1</v>
      </c>
      <c r="B5" s="10" t="s">
        <v>11</v>
      </c>
      <c r="C5" s="11"/>
      <c r="D5" s="15"/>
      <c r="E5" s="13"/>
      <c r="F5" s="13"/>
    </row>
    <row r="6" spans="1:7" ht="21" customHeight="1">
      <c r="A6" s="9"/>
      <c r="B6" s="14" t="s">
        <v>55</v>
      </c>
      <c r="C6" s="11">
        <v>4436006964</v>
      </c>
      <c r="D6" s="18">
        <v>260466</v>
      </c>
      <c r="E6" s="19">
        <f aca="true" t="shared" si="0" ref="E6:E25">SUM(D6)</f>
        <v>260466</v>
      </c>
      <c r="F6" s="81">
        <v>304</v>
      </c>
      <c r="G6" s="64"/>
    </row>
    <row r="7" spans="1:7" ht="21" customHeight="1">
      <c r="A7" s="9"/>
      <c r="B7" s="14" t="s">
        <v>163</v>
      </c>
      <c r="C7" s="11">
        <v>4430392110</v>
      </c>
      <c r="D7" s="20">
        <v>134872</v>
      </c>
      <c r="E7" s="19">
        <f t="shared" si="0"/>
        <v>134872</v>
      </c>
      <c r="F7" s="81">
        <v>131</v>
      </c>
      <c r="G7" s="64"/>
    </row>
    <row r="8" spans="1:7" ht="21" customHeight="1">
      <c r="A8" s="9"/>
      <c r="B8" s="14" t="s">
        <v>159</v>
      </c>
      <c r="C8" s="11">
        <v>4430164487</v>
      </c>
      <c r="D8" s="20">
        <v>64953</v>
      </c>
      <c r="E8" s="19">
        <f t="shared" si="0"/>
        <v>64953</v>
      </c>
      <c r="F8" s="81">
        <v>130</v>
      </c>
      <c r="G8" s="64"/>
    </row>
    <row r="9" spans="1:7" ht="21" customHeight="1">
      <c r="A9" s="9"/>
      <c r="B9" s="14" t="s">
        <v>56</v>
      </c>
      <c r="C9" s="11">
        <v>4260062824</v>
      </c>
      <c r="D9" s="20">
        <v>27346</v>
      </c>
      <c r="E9" s="19">
        <f t="shared" si="0"/>
        <v>27346</v>
      </c>
      <c r="F9" s="81">
        <v>147</v>
      </c>
      <c r="G9" s="64"/>
    </row>
    <row r="10" spans="1:7" ht="21" customHeight="1">
      <c r="A10" s="9"/>
      <c r="B10" s="14" t="s">
        <v>57</v>
      </c>
      <c r="C10" s="11">
        <v>4431401016</v>
      </c>
      <c r="D10" s="21">
        <v>223203</v>
      </c>
      <c r="E10" s="22">
        <f t="shared" si="0"/>
        <v>223203</v>
      </c>
      <c r="F10" s="81">
        <v>187</v>
      </c>
      <c r="G10" s="64"/>
    </row>
    <row r="11" spans="1:7" ht="21" customHeight="1">
      <c r="A11" s="9"/>
      <c r="B11" s="14" t="s">
        <v>58</v>
      </c>
      <c r="C11" s="11">
        <v>4436006689</v>
      </c>
      <c r="D11" s="21">
        <v>40956</v>
      </c>
      <c r="E11" s="22">
        <f t="shared" si="0"/>
        <v>40956</v>
      </c>
      <c r="F11" s="81">
        <v>331</v>
      </c>
      <c r="G11" s="64"/>
    </row>
    <row r="12" spans="1:7" ht="21" customHeight="1">
      <c r="A12" s="9"/>
      <c r="B12" s="14" t="s">
        <v>59</v>
      </c>
      <c r="C12" s="11">
        <v>4436006859</v>
      </c>
      <c r="D12" s="21">
        <v>100779</v>
      </c>
      <c r="E12" s="22">
        <f t="shared" si="0"/>
        <v>100779</v>
      </c>
      <c r="F12" s="81">
        <v>173</v>
      </c>
      <c r="G12" s="64"/>
    </row>
    <row r="13" spans="1:7" ht="21" customHeight="1">
      <c r="A13" s="9"/>
      <c r="B13" s="14" t="s">
        <v>191</v>
      </c>
      <c r="C13" s="11">
        <v>4436006816</v>
      </c>
      <c r="D13" s="21">
        <v>58476</v>
      </c>
      <c r="E13" s="22">
        <f t="shared" si="0"/>
        <v>58476</v>
      </c>
      <c r="F13" s="81">
        <v>343</v>
      </c>
      <c r="G13" s="64"/>
    </row>
    <row r="14" spans="1:7" ht="21" customHeight="1">
      <c r="A14" s="9"/>
      <c r="B14" s="14" t="s">
        <v>60</v>
      </c>
      <c r="C14" s="11">
        <v>4436006808</v>
      </c>
      <c r="D14" s="21">
        <v>91945</v>
      </c>
      <c r="E14" s="22">
        <f t="shared" si="0"/>
        <v>91945</v>
      </c>
      <c r="F14" s="81">
        <v>165</v>
      </c>
      <c r="G14" s="64"/>
    </row>
    <row r="15" spans="1:7" ht="21" customHeight="1">
      <c r="A15" s="9"/>
      <c r="B15" s="14" t="s">
        <v>61</v>
      </c>
      <c r="C15" s="11">
        <v>4436006735</v>
      </c>
      <c r="D15" s="31">
        <v>17328</v>
      </c>
      <c r="E15" s="22">
        <f t="shared" si="0"/>
        <v>17328</v>
      </c>
      <c r="F15" s="81">
        <v>338</v>
      </c>
      <c r="G15" s="64"/>
    </row>
    <row r="16" spans="1:7" ht="21" customHeight="1">
      <c r="A16" s="9"/>
      <c r="B16" s="14" t="s">
        <v>62</v>
      </c>
      <c r="C16" s="11">
        <v>4436006786</v>
      </c>
      <c r="D16" s="21">
        <v>99029</v>
      </c>
      <c r="E16" s="22">
        <f t="shared" si="0"/>
        <v>99029</v>
      </c>
      <c r="F16" s="81">
        <v>339</v>
      </c>
      <c r="G16" s="64"/>
    </row>
    <row r="17" spans="1:7" ht="21" customHeight="1">
      <c r="A17" s="9"/>
      <c r="B17" s="14" t="s">
        <v>63</v>
      </c>
      <c r="C17" s="11">
        <v>4436006654</v>
      </c>
      <c r="D17" s="21">
        <v>26863</v>
      </c>
      <c r="E17" s="22">
        <f t="shared" si="0"/>
        <v>26863</v>
      </c>
      <c r="F17" s="81">
        <v>243</v>
      </c>
      <c r="G17" s="64"/>
    </row>
    <row r="18" spans="1:7" ht="21" customHeight="1">
      <c r="A18" s="32"/>
      <c r="B18" s="12" t="s">
        <v>136</v>
      </c>
      <c r="C18" s="11">
        <v>4016079888</v>
      </c>
      <c r="D18" s="15">
        <v>38831</v>
      </c>
      <c r="E18" s="26">
        <f t="shared" si="0"/>
        <v>38831</v>
      </c>
      <c r="F18" s="81">
        <v>139</v>
      </c>
      <c r="G18" s="64"/>
    </row>
    <row r="19" spans="1:7" ht="21" customHeight="1">
      <c r="A19" s="32"/>
      <c r="B19" s="12" t="s">
        <v>137</v>
      </c>
      <c r="C19" s="24">
        <v>4010877847</v>
      </c>
      <c r="D19" s="15">
        <v>87730</v>
      </c>
      <c r="E19" s="26">
        <f t="shared" si="0"/>
        <v>87730</v>
      </c>
      <c r="F19" s="81">
        <v>133</v>
      </c>
      <c r="G19" s="64"/>
    </row>
    <row r="20" spans="1:7" ht="21" customHeight="1">
      <c r="A20" s="32"/>
      <c r="B20" s="12" t="s">
        <v>138</v>
      </c>
      <c r="C20" s="24">
        <v>4500168451</v>
      </c>
      <c r="D20" s="15">
        <v>77363</v>
      </c>
      <c r="E20" s="26">
        <f t="shared" si="0"/>
        <v>77363</v>
      </c>
      <c r="F20" s="81">
        <v>135</v>
      </c>
      <c r="G20" s="64"/>
    </row>
    <row r="21" spans="1:7" ht="21" customHeight="1">
      <c r="A21" s="34"/>
      <c r="B21" s="14" t="s">
        <v>194</v>
      </c>
      <c r="C21" s="11">
        <v>4436006921</v>
      </c>
      <c r="D21" s="21">
        <v>91920</v>
      </c>
      <c r="E21" s="22">
        <f t="shared" si="0"/>
        <v>91920</v>
      </c>
      <c r="F21" s="81">
        <v>163</v>
      </c>
      <c r="G21" s="65"/>
    </row>
    <row r="22" spans="1:7" ht="21" customHeight="1">
      <c r="A22" s="9"/>
      <c r="B22" s="14" t="s">
        <v>29</v>
      </c>
      <c r="C22" s="11">
        <v>4436007022</v>
      </c>
      <c r="D22" s="15">
        <v>3664</v>
      </c>
      <c r="E22" s="22">
        <f t="shared" si="0"/>
        <v>3664</v>
      </c>
      <c r="F22" s="81">
        <v>337</v>
      </c>
      <c r="G22" s="65"/>
    </row>
    <row r="23" spans="1:7" ht="21" customHeight="1">
      <c r="A23" s="9"/>
      <c r="B23" s="14" t="s">
        <v>30</v>
      </c>
      <c r="C23" s="11">
        <v>4436006913</v>
      </c>
      <c r="D23" s="15">
        <v>51915</v>
      </c>
      <c r="E23" s="22">
        <f t="shared" si="0"/>
        <v>51915</v>
      </c>
      <c r="F23" s="81">
        <v>240</v>
      </c>
      <c r="G23" s="66"/>
    </row>
    <row r="24" spans="1:7" ht="19.5" customHeight="1">
      <c r="A24" s="9"/>
      <c r="B24" s="14" t="s">
        <v>164</v>
      </c>
      <c r="C24" s="11">
        <v>4436006697</v>
      </c>
      <c r="D24" s="31">
        <v>2954</v>
      </c>
      <c r="E24" s="22">
        <f t="shared" si="0"/>
        <v>2954</v>
      </c>
      <c r="F24" s="81">
        <v>342</v>
      </c>
      <c r="G24" s="64"/>
    </row>
    <row r="25" spans="1:7" ht="21" customHeight="1">
      <c r="A25" s="9"/>
      <c r="B25" s="14" t="s">
        <v>126</v>
      </c>
      <c r="C25" s="11">
        <v>4430129355</v>
      </c>
      <c r="D25" s="18">
        <v>92356</v>
      </c>
      <c r="E25" s="36">
        <f t="shared" si="0"/>
        <v>92356</v>
      </c>
      <c r="F25" s="81">
        <v>318</v>
      </c>
      <c r="G25" s="64"/>
    </row>
    <row r="26" spans="1:6" ht="21.75" customHeight="1">
      <c r="A26" s="9"/>
      <c r="B26" s="14" t="s">
        <v>192</v>
      </c>
      <c r="C26" s="11">
        <v>4186019231</v>
      </c>
      <c r="D26" s="33">
        <v>42902</v>
      </c>
      <c r="E26" s="16">
        <f>SUM(D26)</f>
        <v>42902</v>
      </c>
      <c r="F26" s="81">
        <v>320</v>
      </c>
    </row>
    <row r="27" spans="1:6" ht="21.75" customHeight="1">
      <c r="A27" s="9"/>
      <c r="B27" s="14" t="s">
        <v>32</v>
      </c>
      <c r="C27" s="11">
        <v>4186019215</v>
      </c>
      <c r="D27" s="33">
        <v>13285</v>
      </c>
      <c r="E27" s="16">
        <f>SUM(D27)</f>
        <v>13285</v>
      </c>
      <c r="F27" s="81">
        <v>207</v>
      </c>
    </row>
    <row r="28" spans="1:6" ht="21.75" customHeight="1">
      <c r="A28" s="9"/>
      <c r="B28" s="14" t="s">
        <v>33</v>
      </c>
      <c r="C28" s="11">
        <v>4180765993</v>
      </c>
      <c r="D28" s="33">
        <v>7063</v>
      </c>
      <c r="E28" s="13"/>
      <c r="F28" s="81">
        <v>195</v>
      </c>
    </row>
    <row r="29" spans="1:6" ht="21.75" customHeight="1">
      <c r="A29" s="9"/>
      <c r="B29" s="14" t="s">
        <v>178</v>
      </c>
      <c r="C29" s="11">
        <v>4186019177</v>
      </c>
      <c r="D29" s="33">
        <v>61897</v>
      </c>
      <c r="E29" s="16">
        <f>SUM(D29)</f>
        <v>61897</v>
      </c>
      <c r="F29" s="81">
        <v>301</v>
      </c>
    </row>
    <row r="30" spans="1:6" ht="21.75" customHeight="1">
      <c r="A30" s="9"/>
      <c r="B30" s="14" t="s">
        <v>34</v>
      </c>
      <c r="C30" s="11">
        <v>4016080215</v>
      </c>
      <c r="D30" s="15">
        <v>44117</v>
      </c>
      <c r="E30" s="16">
        <f>SUM(D30)</f>
        <v>44117</v>
      </c>
      <c r="F30" s="81">
        <v>217</v>
      </c>
    </row>
    <row r="31" spans="1:6" ht="21.75" customHeight="1">
      <c r="A31" s="9"/>
      <c r="B31" s="14" t="s">
        <v>35</v>
      </c>
      <c r="C31" s="11">
        <v>4010478365</v>
      </c>
      <c r="D31" s="15">
        <v>56248</v>
      </c>
      <c r="E31" s="16">
        <f>SUM(D31)</f>
        <v>56248</v>
      </c>
      <c r="F31" s="81">
        <v>129</v>
      </c>
    </row>
    <row r="32" spans="1:6" ht="21.75" customHeight="1">
      <c r="A32" s="9"/>
      <c r="B32" s="14" t="s">
        <v>36</v>
      </c>
      <c r="C32" s="11">
        <v>4016080339</v>
      </c>
      <c r="D32" s="33">
        <v>21878</v>
      </c>
      <c r="E32" s="16">
        <f>SUM(D32)</f>
        <v>21878</v>
      </c>
      <c r="F32" s="81">
        <v>336</v>
      </c>
    </row>
    <row r="33" spans="1:7" ht="21" customHeight="1">
      <c r="A33" s="9"/>
      <c r="B33" s="14"/>
      <c r="C33" s="11"/>
      <c r="D33" s="15"/>
      <c r="E33" s="16"/>
      <c r="F33" s="81"/>
      <c r="G33" s="64"/>
    </row>
    <row r="34" spans="1:7" ht="18.75" customHeight="1" thickBot="1">
      <c r="A34" s="32"/>
      <c r="B34" s="23" t="s">
        <v>20</v>
      </c>
      <c r="C34" s="24"/>
      <c r="D34" s="25">
        <f>SUM(D6:D33)</f>
        <v>1840339</v>
      </c>
      <c r="E34" s="26">
        <f>SUM(D34)</f>
        <v>1840339</v>
      </c>
      <c r="F34" s="13"/>
      <c r="G34" s="64"/>
    </row>
    <row r="35" spans="1:6" ht="17.25" customHeight="1" thickTop="1">
      <c r="A35" s="37"/>
      <c r="B35" s="38"/>
      <c r="C35" s="8"/>
      <c r="D35" s="39"/>
      <c r="E35" s="27"/>
      <c r="F35" s="27"/>
    </row>
    <row r="36" spans="3:4" ht="21.75" customHeight="1">
      <c r="C36" s="2" t="s">
        <v>166</v>
      </c>
      <c r="D36" s="29">
        <f>D7+D8+D13+D18+D19+D20+D21+D25+D26+D29</f>
        <v>751300</v>
      </c>
    </row>
    <row r="37" spans="3:4" ht="21.75" customHeight="1">
      <c r="C37" s="2" t="s">
        <v>167</v>
      </c>
      <c r="D37" s="7">
        <f>D34-D36</f>
        <v>1089039</v>
      </c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</sheetData>
  <sheetProtection/>
  <mergeCells count="4">
    <mergeCell ref="D4:E4"/>
    <mergeCell ref="A3:F3"/>
    <mergeCell ref="A1:F1"/>
    <mergeCell ref="A2:F2"/>
  </mergeCells>
  <printOptions/>
  <pageMargins left="1.01" right="0.7480314960629921" top="0.46" bottom="0" header="0.36" footer="0.0787401574803149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Normal="125" zoomScaleSheetLayoutView="100" zoomScalePageLayoutView="0" workbookViewId="0" topLeftCell="A5">
      <selection activeCell="F23" sqref="F23"/>
    </sheetView>
  </sheetViews>
  <sheetFormatPr defaultColWidth="9.140625" defaultRowHeight="21.75"/>
  <cols>
    <col min="1" max="1" width="7.7109375" style="30" customWidth="1"/>
    <col min="2" max="2" width="25.421875" style="2" customWidth="1"/>
    <col min="3" max="3" width="16.8515625" style="2" customWidth="1"/>
    <col min="4" max="4" width="18.57421875" style="2" customWidth="1"/>
    <col min="5" max="5" width="3.57421875" style="2" hidden="1" customWidth="1"/>
    <col min="6" max="6" width="23.710937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7" ht="21.75" customHeight="1">
      <c r="A3" s="113" t="s">
        <v>215</v>
      </c>
      <c r="B3" s="113"/>
      <c r="C3" s="113"/>
      <c r="D3" s="113"/>
      <c r="E3" s="113"/>
      <c r="F3" s="113"/>
      <c r="G3" s="2" t="s">
        <v>193</v>
      </c>
    </row>
    <row r="4" spans="1:6" s="60" customFormat="1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14</v>
      </c>
      <c r="C5" s="11"/>
      <c r="D5" s="12"/>
      <c r="E5" s="13"/>
      <c r="F5" s="13"/>
    </row>
    <row r="6" spans="1:6" ht="21.75" customHeight="1">
      <c r="A6" s="11"/>
      <c r="B6" s="14" t="s">
        <v>154</v>
      </c>
      <c r="C6" s="11">
        <v>4186019444</v>
      </c>
      <c r="D6" s="15">
        <v>61824</v>
      </c>
      <c r="E6" s="16">
        <f aca="true" t="shared" si="0" ref="E6:E24">SUM(D6)</f>
        <v>61824</v>
      </c>
      <c r="F6" s="80">
        <v>167</v>
      </c>
    </row>
    <row r="7" spans="1:6" ht="21.75" customHeight="1">
      <c r="A7" s="11"/>
      <c r="B7" s="14" t="s">
        <v>155</v>
      </c>
      <c r="C7" s="11">
        <v>4180029677</v>
      </c>
      <c r="D7" s="15">
        <v>138314</v>
      </c>
      <c r="E7" s="16">
        <f t="shared" si="0"/>
        <v>138314</v>
      </c>
      <c r="F7" s="80">
        <v>169</v>
      </c>
    </row>
    <row r="8" spans="1:6" ht="21.75" customHeight="1">
      <c r="A8" s="11"/>
      <c r="B8" s="14" t="s">
        <v>156</v>
      </c>
      <c r="C8" s="11">
        <v>4180019949</v>
      </c>
      <c r="D8" s="15">
        <v>152123</v>
      </c>
      <c r="E8" s="16">
        <f t="shared" si="0"/>
        <v>152123</v>
      </c>
      <c r="F8" s="80">
        <v>171</v>
      </c>
    </row>
    <row r="9" spans="1:6" ht="21.75" customHeight="1">
      <c r="A9" s="11"/>
      <c r="B9" s="14" t="s">
        <v>157</v>
      </c>
      <c r="C9" s="11">
        <v>4180207435</v>
      </c>
      <c r="D9" s="15">
        <v>68409</v>
      </c>
      <c r="E9" s="16">
        <f t="shared" si="0"/>
        <v>68409</v>
      </c>
      <c r="F9" s="80">
        <v>146</v>
      </c>
    </row>
    <row r="10" spans="1:6" ht="21.75" customHeight="1">
      <c r="A10" s="11"/>
      <c r="B10" s="14" t="s">
        <v>39</v>
      </c>
      <c r="C10" s="11">
        <v>4186019320</v>
      </c>
      <c r="D10" s="15">
        <v>41012</v>
      </c>
      <c r="E10" s="16">
        <f t="shared" si="0"/>
        <v>41012</v>
      </c>
      <c r="F10" s="80">
        <v>136</v>
      </c>
    </row>
    <row r="11" spans="1:6" ht="21.75" customHeight="1">
      <c r="A11" s="11"/>
      <c r="B11" s="14" t="s">
        <v>202</v>
      </c>
      <c r="C11" s="11">
        <v>4181746496</v>
      </c>
      <c r="D11" s="15">
        <v>127163</v>
      </c>
      <c r="E11" s="16">
        <f t="shared" si="0"/>
        <v>127163</v>
      </c>
      <c r="F11" s="80">
        <v>222</v>
      </c>
    </row>
    <row r="12" spans="1:6" ht="21.75" customHeight="1">
      <c r="A12" s="11"/>
      <c r="B12" s="14" t="s">
        <v>158</v>
      </c>
      <c r="C12" s="11">
        <v>4016073200</v>
      </c>
      <c r="D12" s="15">
        <v>98130</v>
      </c>
      <c r="E12" s="16">
        <f t="shared" si="0"/>
        <v>98130</v>
      </c>
      <c r="F12" s="80">
        <v>235</v>
      </c>
    </row>
    <row r="13" spans="1:6" ht="21.75" customHeight="1">
      <c r="A13" s="11"/>
      <c r="B13" s="14" t="s">
        <v>77</v>
      </c>
      <c r="C13" s="11">
        <v>4186019266</v>
      </c>
      <c r="D13" s="15">
        <v>153958</v>
      </c>
      <c r="E13" s="16">
        <f t="shared" si="0"/>
        <v>153958</v>
      </c>
      <c r="F13" s="80">
        <v>314</v>
      </c>
    </row>
    <row r="14" spans="1:6" ht="21.75" customHeight="1">
      <c r="A14" s="11"/>
      <c r="B14" s="14" t="s">
        <v>78</v>
      </c>
      <c r="C14" s="11">
        <v>4186019401</v>
      </c>
      <c r="D14" s="15">
        <v>196557</v>
      </c>
      <c r="E14" s="16">
        <f t="shared" si="0"/>
        <v>196557</v>
      </c>
      <c r="F14" s="80">
        <v>170</v>
      </c>
    </row>
    <row r="15" spans="1:6" ht="21.75" customHeight="1">
      <c r="A15" s="11"/>
      <c r="B15" s="14" t="s">
        <v>79</v>
      </c>
      <c r="C15" s="11">
        <v>4186019371</v>
      </c>
      <c r="D15" s="18">
        <v>86211</v>
      </c>
      <c r="E15" s="19">
        <f t="shared" si="0"/>
        <v>86211</v>
      </c>
      <c r="F15" s="80">
        <v>132</v>
      </c>
    </row>
    <row r="16" spans="1:6" ht="21.75" customHeight="1">
      <c r="A16" s="11"/>
      <c r="B16" s="14" t="s">
        <v>80</v>
      </c>
      <c r="C16" s="11">
        <v>4180273403</v>
      </c>
      <c r="D16" s="20">
        <v>52065</v>
      </c>
      <c r="E16" s="19">
        <f t="shared" si="0"/>
        <v>52065</v>
      </c>
      <c r="F16" s="80">
        <v>172</v>
      </c>
    </row>
    <row r="17" spans="1:6" ht="21.75" customHeight="1">
      <c r="A17" s="11"/>
      <c r="B17" s="14" t="s">
        <v>81</v>
      </c>
      <c r="C17" s="11">
        <v>4186019193</v>
      </c>
      <c r="D17" s="20">
        <v>111215</v>
      </c>
      <c r="E17" s="19">
        <f t="shared" si="0"/>
        <v>111215</v>
      </c>
      <c r="F17" s="80">
        <v>306</v>
      </c>
    </row>
    <row r="18" spans="1:6" ht="21.75" customHeight="1">
      <c r="A18" s="11"/>
      <c r="B18" s="14" t="s">
        <v>139</v>
      </c>
      <c r="C18" s="11">
        <v>4181543471</v>
      </c>
      <c r="D18" s="21">
        <v>65662</v>
      </c>
      <c r="E18" s="22">
        <f t="shared" si="0"/>
        <v>65662</v>
      </c>
      <c r="F18" s="80">
        <v>157</v>
      </c>
    </row>
    <row r="19" spans="1:6" ht="21.75" customHeight="1">
      <c r="A19" s="11"/>
      <c r="B19" s="14" t="s">
        <v>149</v>
      </c>
      <c r="C19" s="11">
        <v>4180138069</v>
      </c>
      <c r="D19" s="21">
        <v>96796</v>
      </c>
      <c r="E19" s="22">
        <f t="shared" si="0"/>
        <v>96796</v>
      </c>
      <c r="F19" s="80">
        <v>168</v>
      </c>
    </row>
    <row r="20" spans="1:6" ht="21.75" customHeight="1">
      <c r="A20" s="11"/>
      <c r="B20" s="14" t="s">
        <v>150</v>
      </c>
      <c r="C20" s="11">
        <v>4181500810</v>
      </c>
      <c r="D20" s="20">
        <v>19233</v>
      </c>
      <c r="E20" s="19">
        <f t="shared" si="0"/>
        <v>19233</v>
      </c>
      <c r="F20" s="80">
        <v>164</v>
      </c>
    </row>
    <row r="21" spans="1:6" ht="21.75" customHeight="1">
      <c r="A21" s="14"/>
      <c r="B21" s="14" t="s">
        <v>122</v>
      </c>
      <c r="C21" s="11">
        <v>4186019355</v>
      </c>
      <c r="D21" s="21">
        <v>170578</v>
      </c>
      <c r="E21" s="51">
        <f t="shared" si="0"/>
        <v>170578</v>
      </c>
      <c r="F21" s="80">
        <v>184</v>
      </c>
    </row>
    <row r="22" spans="1:6" ht="21.75" customHeight="1">
      <c r="A22" s="14"/>
      <c r="B22" s="14" t="s">
        <v>123</v>
      </c>
      <c r="C22" s="11">
        <v>4180200422</v>
      </c>
      <c r="D22" s="31">
        <v>136373</v>
      </c>
      <c r="E22" s="43">
        <f t="shared" si="0"/>
        <v>136373</v>
      </c>
      <c r="F22" s="80">
        <v>123</v>
      </c>
    </row>
    <row r="23" spans="1:6" ht="21.75" customHeight="1">
      <c r="A23" s="14"/>
      <c r="B23" s="14" t="s">
        <v>124</v>
      </c>
      <c r="C23" s="11">
        <v>4436006956</v>
      </c>
      <c r="D23" s="21">
        <v>81137</v>
      </c>
      <c r="E23" s="22">
        <f t="shared" si="0"/>
        <v>81137</v>
      </c>
      <c r="F23" s="80">
        <v>325</v>
      </c>
    </row>
    <row r="24" spans="1:6" ht="21.75" customHeight="1" thickBot="1">
      <c r="A24" s="24"/>
      <c r="B24" s="23" t="s">
        <v>20</v>
      </c>
      <c r="C24" s="24"/>
      <c r="D24" s="25">
        <f>SUM(D6:D23)</f>
        <v>1856760</v>
      </c>
      <c r="E24" s="26">
        <f t="shared" si="0"/>
        <v>1856760</v>
      </c>
      <c r="F24" s="49"/>
    </row>
    <row r="25" spans="1:6" ht="21.75" customHeight="1" thickTop="1">
      <c r="A25" s="8"/>
      <c r="B25" s="27"/>
      <c r="C25" s="8"/>
      <c r="D25" s="27"/>
      <c r="E25" s="27"/>
      <c r="F25" s="27"/>
    </row>
    <row r="26" spans="1:13" ht="21.75" customHeight="1">
      <c r="A26" s="8"/>
      <c r="B26" s="28"/>
      <c r="C26" s="28" t="s">
        <v>166</v>
      </c>
      <c r="D26" s="29">
        <f>D20+D19+D18+D12+D11+D6+D7+D8+D9</f>
        <v>827654</v>
      </c>
      <c r="E26" s="27"/>
      <c r="F26" s="27"/>
      <c r="M26" s="2" t="s">
        <v>212</v>
      </c>
    </row>
    <row r="27" spans="1:6" ht="21.75" customHeight="1">
      <c r="A27" s="8"/>
      <c r="B27" s="28"/>
      <c r="C27" s="28" t="s">
        <v>167</v>
      </c>
      <c r="D27" s="29">
        <f>D24-D26</f>
        <v>1029106</v>
      </c>
      <c r="E27" s="27"/>
      <c r="F27" s="27"/>
    </row>
    <row r="28" spans="1:7" ht="21.75" customHeight="1">
      <c r="A28" s="8"/>
      <c r="B28" s="27"/>
      <c r="C28" s="116"/>
      <c r="D28" s="116"/>
      <c r="E28" s="116"/>
      <c r="F28" s="116"/>
      <c r="G28" s="8"/>
    </row>
    <row r="29" spans="1:7" ht="21.75" customHeight="1">
      <c r="A29" s="8"/>
      <c r="B29" s="27"/>
      <c r="C29" s="8"/>
      <c r="D29" s="8"/>
      <c r="E29" s="8"/>
      <c r="F29" s="8"/>
      <c r="G29" s="8"/>
    </row>
    <row r="30" spans="1:7" ht="21.75" customHeight="1">
      <c r="A30" s="8"/>
      <c r="B30" s="27"/>
      <c r="C30" s="115"/>
      <c r="D30" s="115"/>
      <c r="E30" s="115"/>
      <c r="F30" s="115"/>
      <c r="G30" s="8"/>
    </row>
    <row r="31" spans="1:7" ht="21.75" customHeight="1">
      <c r="A31" s="8"/>
      <c r="B31" s="27"/>
      <c r="G31" s="8"/>
    </row>
    <row r="32" spans="1:7" ht="21.75" customHeight="1">
      <c r="A32" s="8"/>
      <c r="B32" s="27"/>
      <c r="G32" s="30"/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</sheetData>
  <sheetProtection/>
  <mergeCells count="6">
    <mergeCell ref="D4:E4"/>
    <mergeCell ref="C30:F30"/>
    <mergeCell ref="C28:F28"/>
    <mergeCell ref="A3:F3"/>
    <mergeCell ref="A1:F1"/>
    <mergeCell ref="A2:F2"/>
  </mergeCells>
  <printOptions/>
  <pageMargins left="0.7480314960629921" right="0.7480314960629921" top="1.09" bottom="0.21" header="0.35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Normal="125" zoomScaleSheetLayoutView="100" zoomScalePageLayoutView="0" workbookViewId="0" topLeftCell="A1">
      <selection activeCell="F17" sqref="F17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421875" style="2" customWidth="1"/>
    <col min="4" max="4" width="15.8515625" style="2" customWidth="1"/>
    <col min="5" max="5" width="0.13671875" style="2" hidden="1" customWidth="1"/>
    <col min="6" max="6" width="23.00390625" style="6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215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3" t="s">
        <v>2</v>
      </c>
    </row>
    <row r="5" spans="1:6" ht="21.75" customHeight="1">
      <c r="A5" s="9">
        <v>1</v>
      </c>
      <c r="B5" s="10" t="s">
        <v>12</v>
      </c>
      <c r="C5" s="11"/>
      <c r="D5" s="12"/>
      <c r="E5" s="13"/>
      <c r="F5" s="76"/>
    </row>
    <row r="6" spans="1:6" ht="21.75" customHeight="1">
      <c r="A6" s="9"/>
      <c r="B6" s="14" t="s">
        <v>64</v>
      </c>
      <c r="C6" s="11">
        <v>4436006905</v>
      </c>
      <c r="D6" s="18">
        <v>56207</v>
      </c>
      <c r="E6" s="16">
        <f aca="true" t="shared" si="0" ref="E6:E18">SUM(D6)</f>
        <v>56207</v>
      </c>
      <c r="F6" s="79">
        <v>206</v>
      </c>
    </row>
    <row r="7" spans="1:6" ht="21.75" customHeight="1">
      <c r="A7" s="9"/>
      <c r="B7" s="14" t="s">
        <v>65</v>
      </c>
      <c r="C7" s="11">
        <v>9823343934</v>
      </c>
      <c r="D7" s="20">
        <v>70796</v>
      </c>
      <c r="E7" s="16">
        <f t="shared" si="0"/>
        <v>70796</v>
      </c>
      <c r="F7" s="79">
        <v>239</v>
      </c>
    </row>
    <row r="8" spans="1:6" ht="21.75" customHeight="1">
      <c r="A8" s="9"/>
      <c r="B8" s="14" t="s">
        <v>66</v>
      </c>
      <c r="C8" s="11">
        <v>4016080150</v>
      </c>
      <c r="D8" s="20">
        <v>103520</v>
      </c>
      <c r="E8" s="16">
        <f t="shared" si="0"/>
        <v>103520</v>
      </c>
      <c r="F8" s="79">
        <v>330</v>
      </c>
    </row>
    <row r="9" spans="1:6" ht="21.75" customHeight="1">
      <c r="A9" s="9"/>
      <c r="B9" s="14" t="s">
        <v>67</v>
      </c>
      <c r="C9" s="11">
        <v>4436006832</v>
      </c>
      <c r="D9" s="40">
        <v>15060</v>
      </c>
      <c r="E9" s="16">
        <f t="shared" si="0"/>
        <v>15060</v>
      </c>
      <c r="F9" s="79">
        <v>315</v>
      </c>
    </row>
    <row r="10" spans="1:9" ht="21.75" customHeight="1">
      <c r="A10" s="9"/>
      <c r="B10" s="14" t="s">
        <v>68</v>
      </c>
      <c r="C10" s="11">
        <v>4436006719</v>
      </c>
      <c r="D10" s="41">
        <v>97590</v>
      </c>
      <c r="E10" s="16">
        <f t="shared" si="0"/>
        <v>97590</v>
      </c>
      <c r="F10" s="79">
        <v>323</v>
      </c>
      <c r="I10" s="2" t="s">
        <v>193</v>
      </c>
    </row>
    <row r="11" spans="1:6" ht="21.75" customHeight="1">
      <c r="A11" s="9"/>
      <c r="B11" s="14" t="s">
        <v>31</v>
      </c>
      <c r="C11" s="11">
        <v>9822667299</v>
      </c>
      <c r="D11" s="41">
        <v>135389</v>
      </c>
      <c r="E11" s="16">
        <f t="shared" si="0"/>
        <v>135389</v>
      </c>
      <c r="F11" s="79">
        <v>296</v>
      </c>
    </row>
    <row r="12" spans="1:6" ht="21.75" customHeight="1">
      <c r="A12" s="9"/>
      <c r="B12" s="14" t="s">
        <v>69</v>
      </c>
      <c r="C12" s="11">
        <v>4016079845</v>
      </c>
      <c r="D12" s="41">
        <v>68416</v>
      </c>
      <c r="E12" s="16">
        <f t="shared" si="0"/>
        <v>68416</v>
      </c>
      <c r="F12" s="79">
        <v>125</v>
      </c>
    </row>
    <row r="13" spans="1:6" ht="21.75" customHeight="1">
      <c r="A13" s="9"/>
      <c r="B13" s="14" t="s">
        <v>70</v>
      </c>
      <c r="C13" s="11">
        <v>4010878924</v>
      </c>
      <c r="D13" s="41">
        <v>93113</v>
      </c>
      <c r="E13" s="16">
        <f t="shared" si="0"/>
        <v>93113</v>
      </c>
      <c r="F13" s="79">
        <v>140</v>
      </c>
    </row>
    <row r="14" spans="1:6" ht="21.75" customHeight="1">
      <c r="A14" s="9"/>
      <c r="B14" s="14" t="s">
        <v>71</v>
      </c>
      <c r="C14" s="11">
        <v>4436006646</v>
      </c>
      <c r="D14" s="41">
        <v>40510</v>
      </c>
      <c r="E14" s="16">
        <f t="shared" si="0"/>
        <v>40510</v>
      </c>
      <c r="F14" s="79">
        <v>234</v>
      </c>
    </row>
    <row r="15" spans="1:6" ht="21.75" customHeight="1">
      <c r="A15" s="9"/>
      <c r="B15" s="14" t="s">
        <v>72</v>
      </c>
      <c r="C15" s="11">
        <v>4430094551</v>
      </c>
      <c r="D15" s="41">
        <v>32255</v>
      </c>
      <c r="E15" s="19">
        <f t="shared" si="0"/>
        <v>32255</v>
      </c>
      <c r="F15" s="79">
        <v>247</v>
      </c>
    </row>
    <row r="16" spans="1:6" ht="21.75" customHeight="1">
      <c r="A16" s="9"/>
      <c r="B16" s="14" t="s">
        <v>190</v>
      </c>
      <c r="C16" s="11">
        <v>4430272247</v>
      </c>
      <c r="D16" s="41">
        <v>58302</v>
      </c>
      <c r="E16" s="19">
        <f t="shared" si="0"/>
        <v>58302</v>
      </c>
      <c r="F16" s="79">
        <v>128</v>
      </c>
    </row>
    <row r="17" spans="1:6" ht="21.75" customHeight="1">
      <c r="A17" s="9"/>
      <c r="B17" s="14" t="s">
        <v>73</v>
      </c>
      <c r="C17" s="11">
        <v>4016080258</v>
      </c>
      <c r="D17" s="31">
        <v>638</v>
      </c>
      <c r="E17" s="19">
        <f t="shared" si="0"/>
        <v>638</v>
      </c>
      <c r="F17" s="79">
        <v>199</v>
      </c>
    </row>
    <row r="18" spans="1:6" ht="21.75" customHeight="1">
      <c r="A18" s="9"/>
      <c r="B18" s="14" t="s">
        <v>153</v>
      </c>
      <c r="C18" s="11">
        <v>4266020198</v>
      </c>
      <c r="D18" s="15">
        <v>158558</v>
      </c>
      <c r="E18" s="19">
        <f t="shared" si="0"/>
        <v>158558</v>
      </c>
      <c r="F18" s="79">
        <v>345</v>
      </c>
    </row>
    <row r="19" spans="1:6" ht="21.75" customHeight="1">
      <c r="A19" s="9"/>
      <c r="B19" s="14"/>
      <c r="C19" s="11"/>
      <c r="D19" s="21"/>
      <c r="E19" s="35"/>
      <c r="F19" s="77"/>
    </row>
    <row r="20" spans="1:6" ht="21.75" customHeight="1">
      <c r="A20" s="9"/>
      <c r="B20" s="10"/>
      <c r="C20" s="11"/>
      <c r="D20" s="21"/>
      <c r="E20" s="35"/>
      <c r="F20" s="77"/>
    </row>
    <row r="21" spans="1:6" ht="21.75" customHeight="1">
      <c r="A21" s="9"/>
      <c r="B21" s="14"/>
      <c r="C21" s="11"/>
      <c r="D21" s="40"/>
      <c r="E21" s="22">
        <f>SUM(D21)</f>
        <v>0</v>
      </c>
      <c r="F21" s="82"/>
    </row>
    <row r="22" spans="1:6" ht="21.75" customHeight="1">
      <c r="A22" s="9"/>
      <c r="B22" s="14"/>
      <c r="C22" s="11"/>
      <c r="D22" s="40"/>
      <c r="E22" s="22">
        <f>SUM(D22)</f>
        <v>0</v>
      </c>
      <c r="F22" s="82"/>
    </row>
    <row r="23" spans="1:6" ht="21.75" customHeight="1">
      <c r="A23" s="9"/>
      <c r="B23" s="14"/>
      <c r="C23" s="11"/>
      <c r="D23" s="40"/>
      <c r="E23" s="22">
        <f>SUM(D23)</f>
        <v>0</v>
      </c>
      <c r="F23" s="82"/>
    </row>
    <row r="24" spans="1:6" ht="21.75" customHeight="1">
      <c r="A24" s="9"/>
      <c r="B24" s="14"/>
      <c r="C24" s="11"/>
      <c r="D24" s="40"/>
      <c r="E24" s="22">
        <f>SUM(D24)</f>
        <v>0</v>
      </c>
      <c r="F24" s="82"/>
    </row>
    <row r="25" spans="1:6" ht="21.75" customHeight="1">
      <c r="A25" s="9"/>
      <c r="B25" s="14"/>
      <c r="C25" s="11"/>
      <c r="D25" s="21"/>
      <c r="E25" s="35"/>
      <c r="F25" s="77"/>
    </row>
    <row r="26" spans="1:6" ht="21.75" customHeight="1" thickBot="1">
      <c r="A26" s="32"/>
      <c r="B26" s="23" t="s">
        <v>20</v>
      </c>
      <c r="C26" s="24"/>
      <c r="D26" s="42">
        <f>SUM(D6:D25)</f>
        <v>930354</v>
      </c>
      <c r="E26" s="22">
        <f>SUM(D26)</f>
        <v>930354</v>
      </c>
      <c r="F26" s="76"/>
    </row>
    <row r="27" ht="21.75" customHeight="1" thickTop="1"/>
    <row r="28" spans="3:4" ht="21.75" customHeight="1">
      <c r="C28" s="2" t="s">
        <v>166</v>
      </c>
      <c r="D28" s="7">
        <f>D18</f>
        <v>158558</v>
      </c>
    </row>
    <row r="29" spans="3:4" ht="21.75" customHeight="1">
      <c r="C29" s="2" t="s">
        <v>167</v>
      </c>
      <c r="D29" s="7">
        <f>D26-D28</f>
        <v>771796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spans="1:4" ht="21.75" customHeight="1">
      <c r="A36" s="9">
        <v>2</v>
      </c>
      <c r="B36" s="10" t="s">
        <v>13</v>
      </c>
      <c r="C36" s="11"/>
      <c r="D36" s="21"/>
    </row>
    <row r="37" spans="1:4" ht="21.75" customHeight="1">
      <c r="A37" s="9"/>
      <c r="B37" s="14" t="s">
        <v>74</v>
      </c>
      <c r="C37" s="11">
        <v>4316005987</v>
      </c>
      <c r="D37" s="40"/>
    </row>
    <row r="38" spans="1:4" ht="21.75" customHeight="1">
      <c r="A38" s="9"/>
      <c r="B38" s="14" t="s">
        <v>205</v>
      </c>
      <c r="C38" s="11">
        <v>4316005995</v>
      </c>
      <c r="D38" s="40"/>
    </row>
    <row r="39" spans="1:4" ht="21.75" customHeight="1">
      <c r="A39" s="9"/>
      <c r="B39" s="14" t="s">
        <v>206</v>
      </c>
      <c r="C39" s="11">
        <v>4316005952</v>
      </c>
      <c r="D39" s="40"/>
    </row>
    <row r="40" spans="1:4" ht="21.75" customHeight="1">
      <c r="A40" s="9"/>
      <c r="B40" s="14" t="s">
        <v>76</v>
      </c>
      <c r="C40" s="11">
        <v>4316006061</v>
      </c>
      <c r="D40" s="40"/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</sheetData>
  <sheetProtection/>
  <mergeCells count="4">
    <mergeCell ref="D4:E4"/>
    <mergeCell ref="A3:F3"/>
    <mergeCell ref="A1:F1"/>
    <mergeCell ref="A2:F2"/>
  </mergeCells>
  <printOptions/>
  <pageMargins left="1.06" right="0.7480314960629921" top="0.89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Normal="125" zoomScaleSheetLayoutView="100" zoomScalePageLayoutView="0" workbookViewId="0" topLeftCell="A1">
      <selection activeCell="D23" sqref="D23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421875" style="2" customWidth="1"/>
    <col min="4" max="4" width="15.57421875" style="2" customWidth="1"/>
    <col min="5" max="5" width="2.8515625" style="2" hidden="1" customWidth="1"/>
    <col min="6" max="6" width="23.00390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215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18</v>
      </c>
      <c r="C5" s="11"/>
      <c r="D5" s="12"/>
      <c r="E5" s="13"/>
      <c r="F5" s="13"/>
    </row>
    <row r="6" spans="1:6" ht="21.75" customHeight="1">
      <c r="A6" s="14"/>
      <c r="B6" s="14" t="s">
        <v>104</v>
      </c>
      <c r="C6" s="11">
        <v>4316005898</v>
      </c>
      <c r="D6" s="15">
        <v>70320</v>
      </c>
      <c r="E6" s="16">
        <f aca="true" t="shared" si="0" ref="E6:E21">SUM(D6)</f>
        <v>70320</v>
      </c>
      <c r="F6" s="17">
        <v>216</v>
      </c>
    </row>
    <row r="7" spans="1:6" ht="21.75" customHeight="1">
      <c r="A7" s="14"/>
      <c r="B7" s="14" t="s">
        <v>105</v>
      </c>
      <c r="C7" s="11">
        <v>4316003453</v>
      </c>
      <c r="D7" s="15">
        <v>92854</v>
      </c>
      <c r="E7" s="16">
        <f t="shared" si="0"/>
        <v>92854</v>
      </c>
      <c r="F7" s="17">
        <v>205</v>
      </c>
    </row>
    <row r="8" spans="1:6" ht="21.75" customHeight="1">
      <c r="A8" s="14"/>
      <c r="B8" s="14" t="s">
        <v>75</v>
      </c>
      <c r="C8" s="11">
        <v>4311388357</v>
      </c>
      <c r="D8" s="15">
        <v>31350</v>
      </c>
      <c r="E8" s="16">
        <f t="shared" si="0"/>
        <v>31350</v>
      </c>
      <c r="F8" s="17">
        <v>261</v>
      </c>
    </row>
    <row r="9" spans="1:6" ht="21.75" customHeight="1">
      <c r="A9" s="14"/>
      <c r="B9" s="14" t="s">
        <v>106</v>
      </c>
      <c r="C9" s="11">
        <v>4316006118</v>
      </c>
      <c r="D9" s="15">
        <v>73209</v>
      </c>
      <c r="E9" s="16">
        <f t="shared" si="0"/>
        <v>73209</v>
      </c>
      <c r="F9" s="17">
        <v>324</v>
      </c>
    </row>
    <row r="10" spans="1:6" ht="21.75" customHeight="1">
      <c r="A10" s="14"/>
      <c r="B10" s="14" t="s">
        <v>107</v>
      </c>
      <c r="C10" s="11">
        <v>4316003488</v>
      </c>
      <c r="D10" s="15">
        <v>41639</v>
      </c>
      <c r="E10" s="16">
        <f t="shared" si="0"/>
        <v>41639</v>
      </c>
      <c r="F10" s="17">
        <v>188</v>
      </c>
    </row>
    <row r="11" spans="1:6" ht="21.75" customHeight="1">
      <c r="A11" s="14"/>
      <c r="B11" s="14" t="s">
        <v>108</v>
      </c>
      <c r="C11" s="11">
        <v>4316003437</v>
      </c>
      <c r="D11" s="15">
        <v>70431</v>
      </c>
      <c r="E11" s="16">
        <f t="shared" si="0"/>
        <v>70431</v>
      </c>
      <c r="F11" s="17">
        <v>246</v>
      </c>
    </row>
    <row r="12" spans="1:6" ht="21.75" customHeight="1">
      <c r="A12" s="14"/>
      <c r="B12" s="14" t="s">
        <v>186</v>
      </c>
      <c r="C12" s="11">
        <v>4310419941</v>
      </c>
      <c r="D12" s="15">
        <v>57851</v>
      </c>
      <c r="E12" s="16">
        <f t="shared" si="0"/>
        <v>57851</v>
      </c>
      <c r="F12" s="17">
        <v>197</v>
      </c>
    </row>
    <row r="13" spans="1:6" ht="21.75" customHeight="1">
      <c r="A13" s="14"/>
      <c r="B13" s="14" t="s">
        <v>109</v>
      </c>
      <c r="C13" s="11">
        <v>4316005235</v>
      </c>
      <c r="D13" s="15">
        <v>53935</v>
      </c>
      <c r="E13" s="16">
        <f t="shared" si="0"/>
        <v>53935</v>
      </c>
      <c r="F13" s="17">
        <v>280</v>
      </c>
    </row>
    <row r="14" spans="1:6" ht="21.75" customHeight="1">
      <c r="A14" s="14"/>
      <c r="B14" s="14" t="s">
        <v>110</v>
      </c>
      <c r="C14" s="11">
        <v>4311108052</v>
      </c>
      <c r="D14" s="33">
        <v>50421</v>
      </c>
      <c r="E14" s="16">
        <f t="shared" si="0"/>
        <v>50421</v>
      </c>
      <c r="F14" s="17">
        <v>242</v>
      </c>
    </row>
    <row r="15" spans="1:6" ht="21.75" customHeight="1">
      <c r="A15" s="14"/>
      <c r="B15" s="14" t="s">
        <v>187</v>
      </c>
      <c r="C15" s="11">
        <v>4316003534</v>
      </c>
      <c r="D15" s="18">
        <v>49418</v>
      </c>
      <c r="E15" s="19">
        <f t="shared" si="0"/>
        <v>49418</v>
      </c>
      <c r="F15" s="17">
        <v>248</v>
      </c>
    </row>
    <row r="16" spans="1:6" ht="21.75" customHeight="1">
      <c r="A16" s="14"/>
      <c r="B16" s="14" t="s">
        <v>111</v>
      </c>
      <c r="C16" s="11">
        <v>4316003429</v>
      </c>
      <c r="D16" s="40">
        <v>32242</v>
      </c>
      <c r="E16" s="19">
        <f t="shared" si="0"/>
        <v>32242</v>
      </c>
      <c r="F16" s="17">
        <v>237</v>
      </c>
    </row>
    <row r="17" spans="1:6" ht="21.75" customHeight="1">
      <c r="A17" s="14"/>
      <c r="B17" s="14" t="s">
        <v>112</v>
      </c>
      <c r="C17" s="11">
        <v>4316004204</v>
      </c>
      <c r="D17" s="20">
        <v>10225</v>
      </c>
      <c r="E17" s="19">
        <f t="shared" si="0"/>
        <v>10225</v>
      </c>
      <c r="F17" s="17">
        <v>311</v>
      </c>
    </row>
    <row r="18" spans="1:6" ht="21.75" customHeight="1">
      <c r="A18" s="14"/>
      <c r="B18" s="14" t="s">
        <v>48</v>
      </c>
      <c r="C18" s="11">
        <v>4316005944</v>
      </c>
      <c r="D18" s="40">
        <v>12181</v>
      </c>
      <c r="E18" s="19">
        <f t="shared" si="0"/>
        <v>12181</v>
      </c>
      <c r="F18" s="17">
        <v>341</v>
      </c>
    </row>
    <row r="19" spans="1:6" ht="21.75" customHeight="1">
      <c r="A19" s="14"/>
      <c r="B19" s="14" t="s">
        <v>146</v>
      </c>
      <c r="C19" s="11">
        <v>4311019009</v>
      </c>
      <c r="D19" s="20">
        <v>146941</v>
      </c>
      <c r="E19" s="22">
        <f t="shared" si="0"/>
        <v>146941</v>
      </c>
      <c r="F19" s="17">
        <v>249</v>
      </c>
    </row>
    <row r="20" spans="1:6" ht="21.75" customHeight="1">
      <c r="A20" s="14"/>
      <c r="B20" s="14"/>
      <c r="C20" s="11"/>
      <c r="D20" s="20"/>
      <c r="E20" s="22"/>
      <c r="F20" s="83"/>
    </row>
    <row r="21" spans="1:6" ht="21.75" customHeight="1">
      <c r="A21" s="14"/>
      <c r="B21" s="14"/>
      <c r="C21" s="14"/>
      <c r="D21" s="20"/>
      <c r="E21" s="35">
        <f t="shared" si="0"/>
        <v>0</v>
      </c>
      <c r="F21" s="78"/>
    </row>
    <row r="22" spans="1:6" ht="21.75" customHeight="1" thickBot="1">
      <c r="A22" s="12"/>
      <c r="B22" s="23" t="s">
        <v>20</v>
      </c>
      <c r="C22" s="12"/>
      <c r="D22" s="42">
        <f>SUM(D6:D21)</f>
        <v>793017</v>
      </c>
      <c r="E22" s="22">
        <f>SUM(D22)</f>
        <v>793017</v>
      </c>
      <c r="F22" s="43"/>
    </row>
    <row r="23" ht="21.75" customHeight="1" thickTop="1"/>
    <row r="24" spans="3:4" ht="21.75" customHeight="1">
      <c r="C24" s="2" t="s">
        <v>166</v>
      </c>
      <c r="D24" s="7">
        <f>D19+D15+D12</f>
        <v>254210</v>
      </c>
    </row>
    <row r="25" spans="3:4" ht="21.75" customHeight="1">
      <c r="C25" s="2" t="s">
        <v>168</v>
      </c>
      <c r="D25" s="7">
        <f>D22-D24</f>
        <v>538807</v>
      </c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</sheetData>
  <sheetProtection/>
  <mergeCells count="4">
    <mergeCell ref="D4:E4"/>
    <mergeCell ref="A3:F3"/>
    <mergeCell ref="A1:F1"/>
    <mergeCell ref="A2:F2"/>
  </mergeCells>
  <printOptions/>
  <pageMargins left="1.15" right="0.7480314960629921" top="0.88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Normal="125" zoomScaleSheetLayoutView="100" zoomScalePageLayoutView="0" workbookViewId="0" topLeftCell="A1">
      <selection activeCell="D35" sqref="D35"/>
    </sheetView>
  </sheetViews>
  <sheetFormatPr defaultColWidth="9.140625" defaultRowHeight="21.75"/>
  <cols>
    <col min="1" max="1" width="7.7109375" style="2" customWidth="1"/>
    <col min="2" max="2" width="28.421875" style="2" customWidth="1"/>
    <col min="3" max="3" width="15.7109375" style="2" customWidth="1"/>
    <col min="4" max="4" width="15.421875" style="2" customWidth="1"/>
    <col min="5" max="5" width="3.57421875" style="2" hidden="1" customWidth="1"/>
    <col min="6" max="6" width="28.57421875" style="6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215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3" t="s">
        <v>2</v>
      </c>
    </row>
    <row r="5" spans="1:6" ht="19.5" customHeight="1">
      <c r="A5" s="9">
        <v>1</v>
      </c>
      <c r="B5" s="10" t="s">
        <v>19</v>
      </c>
      <c r="C5" s="11"/>
      <c r="D5" s="20"/>
      <c r="E5" s="13"/>
      <c r="F5" s="76"/>
    </row>
    <row r="6" spans="1:6" ht="21.75" customHeight="1">
      <c r="A6" s="14"/>
      <c r="B6" s="14" t="s">
        <v>113</v>
      </c>
      <c r="C6" s="11">
        <v>4016080193</v>
      </c>
      <c r="D6" s="15">
        <v>152934</v>
      </c>
      <c r="E6" s="16"/>
      <c r="F6" s="79">
        <v>316</v>
      </c>
    </row>
    <row r="7" spans="1:7" ht="21.75" customHeight="1">
      <c r="A7" s="14"/>
      <c r="B7" s="14" t="s">
        <v>114</v>
      </c>
      <c r="C7" s="11">
        <v>2921101122</v>
      </c>
      <c r="D7" s="15">
        <v>215308</v>
      </c>
      <c r="E7" s="16"/>
      <c r="F7" s="79">
        <v>155</v>
      </c>
      <c r="G7" s="62"/>
    </row>
    <row r="8" spans="1:6" ht="21.75" customHeight="1">
      <c r="A8" s="14"/>
      <c r="B8" s="14" t="s">
        <v>115</v>
      </c>
      <c r="C8" s="11">
        <v>4010427213</v>
      </c>
      <c r="D8" s="15">
        <v>191308</v>
      </c>
      <c r="E8" s="16"/>
      <c r="F8" s="79">
        <v>160</v>
      </c>
    </row>
    <row r="9" spans="1:6" ht="21.75" customHeight="1">
      <c r="A9" s="14"/>
      <c r="B9" s="14" t="s">
        <v>179</v>
      </c>
      <c r="C9" s="11">
        <v>4013121077</v>
      </c>
      <c r="D9" s="15">
        <v>389420</v>
      </c>
      <c r="E9" s="16"/>
      <c r="F9" s="79">
        <v>142</v>
      </c>
    </row>
    <row r="10" spans="1:6" ht="21.75" customHeight="1">
      <c r="A10" s="14"/>
      <c r="B10" s="14" t="s">
        <v>116</v>
      </c>
      <c r="C10" s="11">
        <v>4016080290</v>
      </c>
      <c r="D10" s="15">
        <v>633296</v>
      </c>
      <c r="E10" s="16"/>
      <c r="F10" s="79">
        <v>313</v>
      </c>
    </row>
    <row r="11" spans="1:6" ht="21.75" customHeight="1">
      <c r="A11" s="14"/>
      <c r="B11" s="14" t="s">
        <v>117</v>
      </c>
      <c r="C11" s="11">
        <v>4016080355</v>
      </c>
      <c r="D11" s="33">
        <v>40459</v>
      </c>
      <c r="E11" s="16"/>
      <c r="F11" s="79">
        <v>288</v>
      </c>
    </row>
    <row r="12" spans="1:6" ht="21.75" customHeight="1">
      <c r="A12" s="14"/>
      <c r="B12" s="14" t="s">
        <v>118</v>
      </c>
      <c r="C12" s="11">
        <v>4016080185</v>
      </c>
      <c r="D12" s="33">
        <v>165566</v>
      </c>
      <c r="E12" s="16"/>
      <c r="F12" s="79">
        <v>282</v>
      </c>
    </row>
    <row r="13" spans="1:6" ht="21.75" customHeight="1">
      <c r="A13" s="14"/>
      <c r="B13" s="14" t="s">
        <v>119</v>
      </c>
      <c r="C13" s="11">
        <v>4016079942</v>
      </c>
      <c r="D13" s="15">
        <v>93395</v>
      </c>
      <c r="E13" s="16"/>
      <c r="F13" s="79">
        <v>289</v>
      </c>
    </row>
    <row r="14" spans="1:6" ht="21.75" customHeight="1">
      <c r="A14" s="14"/>
      <c r="B14" s="14" t="s">
        <v>99</v>
      </c>
      <c r="C14" s="11">
        <v>4016080177</v>
      </c>
      <c r="D14" s="15">
        <v>74498</v>
      </c>
      <c r="E14" s="16"/>
      <c r="F14" s="79">
        <v>218</v>
      </c>
    </row>
    <row r="15" spans="1:6" ht="21.75" customHeight="1">
      <c r="A15" s="14"/>
      <c r="B15" s="14" t="s">
        <v>120</v>
      </c>
      <c r="C15" s="11">
        <v>4013348993</v>
      </c>
      <c r="D15" s="15">
        <v>72892</v>
      </c>
      <c r="E15" s="19"/>
      <c r="F15" s="79">
        <v>148</v>
      </c>
    </row>
    <row r="16" spans="1:6" ht="21.75" customHeight="1">
      <c r="A16" s="14"/>
      <c r="B16" s="14" t="s">
        <v>121</v>
      </c>
      <c r="C16" s="11">
        <v>4016080207</v>
      </c>
      <c r="D16" s="18">
        <v>187627</v>
      </c>
      <c r="E16" s="19"/>
      <c r="F16" s="79">
        <v>183</v>
      </c>
    </row>
    <row r="17" spans="1:6" ht="21.75" customHeight="1">
      <c r="A17" s="14"/>
      <c r="B17" s="14" t="s">
        <v>147</v>
      </c>
      <c r="C17" s="11">
        <v>4010861452</v>
      </c>
      <c r="D17" s="20">
        <v>102050</v>
      </c>
      <c r="E17" s="19"/>
      <c r="F17" s="79">
        <v>309</v>
      </c>
    </row>
    <row r="18" spans="1:6" ht="21.75" customHeight="1">
      <c r="A18" s="14"/>
      <c r="B18" s="14" t="s">
        <v>171</v>
      </c>
      <c r="C18" s="11">
        <v>4016079837</v>
      </c>
      <c r="D18" s="20">
        <v>17670</v>
      </c>
      <c r="E18" s="19"/>
      <c r="F18" s="79">
        <v>174</v>
      </c>
    </row>
    <row r="19" spans="1:6" ht="21.75" customHeight="1">
      <c r="A19" s="14"/>
      <c r="B19" s="14" t="s">
        <v>24</v>
      </c>
      <c r="C19" s="11">
        <v>4506001842</v>
      </c>
      <c r="D19" s="20">
        <v>11329</v>
      </c>
      <c r="E19" s="19"/>
      <c r="F19" s="79">
        <v>177</v>
      </c>
    </row>
    <row r="20" spans="1:6" ht="21.75" customHeight="1">
      <c r="A20" s="14"/>
      <c r="B20" s="14" t="s">
        <v>25</v>
      </c>
      <c r="C20" s="11">
        <v>4500317171</v>
      </c>
      <c r="D20" s="20">
        <v>1692</v>
      </c>
      <c r="E20" s="19"/>
      <c r="F20" s="79">
        <v>179</v>
      </c>
    </row>
    <row r="21" spans="1:6" ht="21.75" customHeight="1">
      <c r="A21" s="14"/>
      <c r="B21" s="14" t="s">
        <v>200</v>
      </c>
      <c r="C21" s="11">
        <v>4010585129</v>
      </c>
      <c r="D21" s="20">
        <v>92664</v>
      </c>
      <c r="E21" s="19"/>
      <c r="F21" s="79">
        <v>175</v>
      </c>
    </row>
    <row r="22" spans="1:6" ht="21.75" customHeight="1">
      <c r="A22" s="14"/>
      <c r="B22" s="14" t="s">
        <v>201</v>
      </c>
      <c r="C22" s="11">
        <v>4010570717</v>
      </c>
      <c r="D22" s="20">
        <v>15177</v>
      </c>
      <c r="E22" s="19"/>
      <c r="F22" s="79">
        <v>176</v>
      </c>
    </row>
    <row r="23" spans="1:6" ht="21.75" customHeight="1">
      <c r="A23" s="13"/>
      <c r="B23" s="13" t="s">
        <v>183</v>
      </c>
      <c r="C23" s="17">
        <v>4010571594</v>
      </c>
      <c r="D23" s="21">
        <v>29726</v>
      </c>
      <c r="E23" s="19"/>
      <c r="F23" s="79">
        <v>178</v>
      </c>
    </row>
    <row r="24" spans="1:6" ht="21.75" customHeight="1">
      <c r="A24" s="14"/>
      <c r="B24" s="14"/>
      <c r="C24" s="11"/>
      <c r="D24" s="20"/>
      <c r="E24" s="19"/>
      <c r="F24" s="82" t="s">
        <v>210</v>
      </c>
    </row>
    <row r="25" spans="1:6" ht="21.75" customHeight="1">
      <c r="A25" s="14"/>
      <c r="B25" s="14"/>
      <c r="C25" s="11"/>
      <c r="D25" s="20"/>
      <c r="E25" s="19"/>
      <c r="F25" s="82"/>
    </row>
    <row r="26" spans="1:6" ht="21.75" customHeight="1">
      <c r="A26" s="9"/>
      <c r="B26" s="14"/>
      <c r="C26" s="11"/>
      <c r="D26" s="20"/>
      <c r="E26" s="43"/>
      <c r="F26" s="77"/>
    </row>
    <row r="27" spans="1:6" ht="21.75" customHeight="1" thickBot="1">
      <c r="A27" s="32"/>
      <c r="B27" s="23" t="s">
        <v>20</v>
      </c>
      <c r="C27" s="24"/>
      <c r="D27" s="42">
        <f>SUM(D5:D26)</f>
        <v>2487011</v>
      </c>
      <c r="E27" s="35"/>
      <c r="F27" s="76"/>
    </row>
    <row r="28" ht="21.75" customHeight="1" thickTop="1"/>
    <row r="29" spans="3:4" ht="21.75" customHeight="1">
      <c r="C29" s="2" t="s">
        <v>166</v>
      </c>
      <c r="D29" s="7">
        <f>D9+D17+D18+D21+D22</f>
        <v>616981</v>
      </c>
    </row>
    <row r="30" spans="3:4" ht="21.75" customHeight="1">
      <c r="C30" s="2" t="s">
        <v>167</v>
      </c>
      <c r="D30" s="7">
        <f>D27-D29</f>
        <v>1870030</v>
      </c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spans="1:6" ht="21.75" customHeight="1">
      <c r="A55" s="9">
        <v>1</v>
      </c>
      <c r="B55" s="10" t="s">
        <v>16</v>
      </c>
      <c r="C55" s="11"/>
      <c r="D55" s="12"/>
      <c r="E55" s="13"/>
      <c r="F55" s="76"/>
    </row>
    <row r="56" spans="1:6" ht="21.75" customHeight="1">
      <c r="A56" s="9"/>
      <c r="B56" s="14" t="s">
        <v>172</v>
      </c>
      <c r="C56" s="11">
        <v>4186019150</v>
      </c>
      <c r="D56" s="15"/>
      <c r="E56" s="13"/>
      <c r="F56" s="79"/>
    </row>
    <row r="57" spans="1:6" ht="21.75" customHeight="1">
      <c r="A57" s="9"/>
      <c r="B57" s="14" t="s">
        <v>96</v>
      </c>
      <c r="C57" s="11">
        <v>4186018324</v>
      </c>
      <c r="D57" s="33"/>
      <c r="E57" s="13"/>
      <c r="F57" s="79"/>
    </row>
    <row r="58" spans="1:6" ht="21.75" customHeight="1">
      <c r="A58" s="9"/>
      <c r="B58" s="14" t="s">
        <v>97</v>
      </c>
      <c r="C58" s="11">
        <v>4186018790</v>
      </c>
      <c r="D58" s="33"/>
      <c r="E58" s="13"/>
      <c r="F58" s="79"/>
    </row>
    <row r="59" spans="1:6" ht="21.75" customHeight="1">
      <c r="A59" s="9"/>
      <c r="B59" s="14" t="s">
        <v>98</v>
      </c>
      <c r="C59" s="11">
        <v>4186019207</v>
      </c>
      <c r="D59" s="33"/>
      <c r="E59" s="13"/>
      <c r="F59" s="79"/>
    </row>
    <row r="60" spans="1:6" ht="21.75" customHeight="1">
      <c r="A60" s="9"/>
      <c r="B60" s="14" t="s">
        <v>148</v>
      </c>
      <c r="C60" s="11">
        <v>4186019509</v>
      </c>
      <c r="D60" s="88"/>
      <c r="E60" s="13"/>
      <c r="F60" s="79"/>
    </row>
    <row r="61" spans="1:6" ht="21.75" customHeight="1">
      <c r="A61" s="9">
        <v>2</v>
      </c>
      <c r="B61" s="10" t="s">
        <v>17</v>
      </c>
      <c r="C61" s="11"/>
      <c r="D61" s="15"/>
      <c r="E61" s="13"/>
      <c r="F61" s="79"/>
    </row>
    <row r="62" spans="1:6" ht="21.75" customHeight="1">
      <c r="A62" s="9"/>
      <c r="B62" s="14" t="s">
        <v>99</v>
      </c>
      <c r="C62" s="11">
        <v>4186019312</v>
      </c>
      <c r="D62" s="33"/>
      <c r="E62" s="13"/>
      <c r="F62" s="79"/>
    </row>
    <row r="63" spans="1:6" ht="21.75" customHeight="1">
      <c r="A63" s="9"/>
      <c r="B63" s="14" t="s">
        <v>100</v>
      </c>
      <c r="C63" s="11">
        <v>4186019487</v>
      </c>
      <c r="D63" s="15"/>
      <c r="E63" s="13"/>
      <c r="F63" s="79"/>
    </row>
    <row r="64" spans="1:6" ht="21.75" customHeight="1">
      <c r="A64" s="9"/>
      <c r="B64" s="14" t="s">
        <v>101</v>
      </c>
      <c r="C64" s="11">
        <v>4186019398</v>
      </c>
      <c r="D64" s="15"/>
      <c r="E64" s="13"/>
      <c r="F64" s="79"/>
    </row>
    <row r="65" spans="1:6" ht="21.75" customHeight="1">
      <c r="A65" s="9"/>
      <c r="B65" s="14" t="s">
        <v>102</v>
      </c>
      <c r="C65" s="11">
        <v>4186019479</v>
      </c>
      <c r="D65" s="33"/>
      <c r="E65" s="43"/>
      <c r="F65" s="79"/>
    </row>
    <row r="66" spans="1:6" ht="21.75" customHeight="1">
      <c r="A66" s="9"/>
      <c r="B66" s="14" t="s">
        <v>103</v>
      </c>
      <c r="C66" s="11">
        <v>4186019452</v>
      </c>
      <c r="D66" s="33"/>
      <c r="E66" s="43"/>
      <c r="F66" s="79"/>
    </row>
    <row r="67" spans="1:6" ht="21.75" customHeight="1">
      <c r="A67" s="9"/>
      <c r="B67" s="14" t="s">
        <v>180</v>
      </c>
      <c r="C67" s="11">
        <v>4186019282</v>
      </c>
      <c r="D67" s="40"/>
      <c r="E67" s="43"/>
      <c r="F67" s="79"/>
    </row>
    <row r="68" spans="1:6" ht="21.75" customHeight="1">
      <c r="A68" s="9"/>
      <c r="B68" s="14" t="s">
        <v>145</v>
      </c>
      <c r="C68" s="11">
        <v>2926006063</v>
      </c>
      <c r="D68" s="20"/>
      <c r="E68" s="43"/>
      <c r="F68" s="79"/>
    </row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</sheetData>
  <sheetProtection/>
  <mergeCells count="4">
    <mergeCell ref="D4:E4"/>
    <mergeCell ref="A3:F3"/>
    <mergeCell ref="A1:F1"/>
    <mergeCell ref="A2:F2"/>
  </mergeCells>
  <printOptions/>
  <pageMargins left="0.7480314960629921" right="0.15" top="0.57" bottom="0.38" header="0.19" footer="0.5118110236220472"/>
  <pageSetup horizontalDpi="300" verticalDpi="300" orientation="portrait" paperSize="9" scale="90" r:id="rId1"/>
  <rowBreaks count="1" manualBreakCount="1">
    <brk id="4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SheetLayoutView="100" zoomScalePageLayoutView="0" workbookViewId="0" topLeftCell="A1">
      <selection activeCell="F24" sqref="F24"/>
    </sheetView>
  </sheetViews>
  <sheetFormatPr defaultColWidth="9.140625" defaultRowHeight="21.75"/>
  <cols>
    <col min="1" max="1" width="7.7109375" style="2" customWidth="1"/>
    <col min="2" max="2" width="30.71093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3" t="s">
        <v>215</v>
      </c>
      <c r="B2" s="113"/>
      <c r="C2" s="113"/>
      <c r="D2" s="113"/>
      <c r="E2" s="113"/>
      <c r="F2" s="113"/>
    </row>
    <row r="3" spans="1:6" ht="21.75" customHeight="1">
      <c r="A3" s="34" t="s">
        <v>0</v>
      </c>
      <c r="B3" s="34" t="s">
        <v>23</v>
      </c>
      <c r="C3" s="34" t="s">
        <v>152</v>
      </c>
      <c r="D3" s="117" t="s">
        <v>1</v>
      </c>
      <c r="E3" s="117"/>
      <c r="F3" s="99" t="s">
        <v>2</v>
      </c>
    </row>
    <row r="4" spans="1:6" ht="21.75" customHeight="1">
      <c r="A4" s="9">
        <v>1</v>
      </c>
      <c r="B4" s="10" t="s">
        <v>17</v>
      </c>
      <c r="C4" s="11"/>
      <c r="D4" s="15"/>
      <c r="E4" s="13"/>
      <c r="F4" s="68"/>
    </row>
    <row r="5" spans="1:6" ht="21.75" customHeight="1">
      <c r="A5" s="9"/>
      <c r="B5" s="101" t="s">
        <v>99</v>
      </c>
      <c r="C5" s="102">
        <v>4186019312</v>
      </c>
      <c r="D5" s="103">
        <v>140253</v>
      </c>
      <c r="E5" s="104"/>
      <c r="F5" s="105">
        <v>204</v>
      </c>
    </row>
    <row r="6" spans="1:6" ht="21.75" customHeight="1">
      <c r="A6" s="9"/>
      <c r="B6" s="101" t="s">
        <v>100</v>
      </c>
      <c r="C6" s="102">
        <v>4186019487</v>
      </c>
      <c r="D6" s="106">
        <v>78577</v>
      </c>
      <c r="E6" s="107"/>
      <c r="F6" s="105">
        <v>333</v>
      </c>
    </row>
    <row r="7" spans="1:6" ht="21.75" customHeight="1">
      <c r="A7" s="9"/>
      <c r="B7" s="101" t="s">
        <v>101</v>
      </c>
      <c r="C7" s="102">
        <v>4186019398</v>
      </c>
      <c r="D7" s="103">
        <v>23699</v>
      </c>
      <c r="E7" s="107"/>
      <c r="F7" s="105">
        <v>215</v>
      </c>
    </row>
    <row r="8" spans="1:6" ht="21.75" customHeight="1">
      <c r="A8" s="9"/>
      <c r="B8" s="101" t="s">
        <v>102</v>
      </c>
      <c r="C8" s="102">
        <v>4186019479</v>
      </c>
      <c r="D8" s="108">
        <v>36049</v>
      </c>
      <c r="E8" s="107"/>
      <c r="F8" s="105">
        <v>203</v>
      </c>
    </row>
    <row r="9" spans="1:6" ht="21.75" customHeight="1">
      <c r="A9" s="9"/>
      <c r="B9" s="101" t="s">
        <v>103</v>
      </c>
      <c r="C9" s="102">
        <v>4186019452</v>
      </c>
      <c r="D9" s="103">
        <v>84331</v>
      </c>
      <c r="E9" s="107"/>
      <c r="F9" s="105">
        <v>194</v>
      </c>
    </row>
    <row r="10" spans="1:6" ht="21.75" customHeight="1">
      <c r="A10" s="9"/>
      <c r="B10" s="101" t="s">
        <v>180</v>
      </c>
      <c r="C10" s="102">
        <v>4186019282</v>
      </c>
      <c r="D10" s="109">
        <v>91554</v>
      </c>
      <c r="E10" s="110"/>
      <c r="F10" s="105">
        <v>124</v>
      </c>
    </row>
    <row r="11" spans="1:6" ht="21.75" customHeight="1">
      <c r="A11" s="9"/>
      <c r="B11" s="101" t="s">
        <v>145</v>
      </c>
      <c r="C11" s="102">
        <v>2926006063</v>
      </c>
      <c r="D11" s="109">
        <v>36260</v>
      </c>
      <c r="E11" s="110"/>
      <c r="F11" s="105">
        <v>317</v>
      </c>
    </row>
    <row r="12" spans="1:6" ht="21.75" customHeight="1">
      <c r="A12" s="9"/>
      <c r="B12" s="90"/>
      <c r="C12" s="11"/>
      <c r="D12" s="45"/>
      <c r="E12" s="48"/>
      <c r="F12" s="83"/>
    </row>
    <row r="13" spans="1:6" ht="21.75" customHeight="1">
      <c r="A13" s="9"/>
      <c r="B13" s="90"/>
      <c r="C13" s="11"/>
      <c r="D13" s="45"/>
      <c r="E13" s="48"/>
      <c r="F13" s="83"/>
    </row>
    <row r="14" spans="1:6" ht="21.75" customHeight="1">
      <c r="A14" s="9"/>
      <c r="B14" s="10"/>
      <c r="C14" s="11"/>
      <c r="D14" s="45"/>
      <c r="E14" s="48"/>
      <c r="F14" s="83"/>
    </row>
    <row r="15" spans="1:6" ht="21.75" customHeight="1">
      <c r="A15" s="9"/>
      <c r="B15" s="14"/>
      <c r="C15" s="11"/>
      <c r="D15" s="45"/>
      <c r="E15" s="48"/>
      <c r="F15" s="83"/>
    </row>
    <row r="16" spans="1:6" ht="21.75" customHeight="1">
      <c r="A16" s="9"/>
      <c r="B16" s="90"/>
      <c r="C16" s="11"/>
      <c r="D16" s="45"/>
      <c r="E16" s="48"/>
      <c r="F16" s="83"/>
    </row>
    <row r="17" spans="1:6" ht="21.75" customHeight="1">
      <c r="A17" s="9"/>
      <c r="B17" s="90"/>
      <c r="C17" s="11"/>
      <c r="D17" s="45"/>
      <c r="E17" s="48"/>
      <c r="F17" s="83"/>
    </row>
    <row r="18" spans="1:6" ht="21.75" customHeight="1">
      <c r="A18" s="9"/>
      <c r="B18" s="14"/>
      <c r="C18" s="11"/>
      <c r="D18" s="45"/>
      <c r="E18" s="48"/>
      <c r="F18" s="83"/>
    </row>
    <row r="19" spans="1:6" ht="21.75" customHeight="1">
      <c r="A19" s="9"/>
      <c r="B19" s="91"/>
      <c r="C19" s="24"/>
      <c r="D19" s="45"/>
      <c r="E19" s="48"/>
      <c r="F19" s="83"/>
    </row>
    <row r="20" spans="1:6" ht="21.75" customHeight="1">
      <c r="A20" s="12"/>
      <c r="B20" s="12"/>
      <c r="C20" s="24"/>
      <c r="D20" s="15"/>
      <c r="E20" s="22"/>
      <c r="F20" s="84"/>
    </row>
    <row r="21" spans="1:6" ht="21.75" customHeight="1" thickBot="1">
      <c r="A21" s="32"/>
      <c r="B21" s="23" t="s">
        <v>20</v>
      </c>
      <c r="C21" s="24"/>
      <c r="D21" s="42">
        <f>SUM(D5:D20)</f>
        <v>490723</v>
      </c>
      <c r="E21" s="52"/>
      <c r="F21" s="69"/>
    </row>
    <row r="22" spans="1:6" s="27" customFormat="1" ht="19.5" thickTop="1">
      <c r="A22" s="37"/>
      <c r="D22" s="39"/>
      <c r="F22" s="70"/>
    </row>
    <row r="23" spans="1:6" s="27" customFormat="1" ht="18.75">
      <c r="A23" s="37"/>
      <c r="B23" s="38"/>
      <c r="C23" s="53" t="s">
        <v>166</v>
      </c>
      <c r="D23" s="54">
        <f>D10+D11</f>
        <v>127814</v>
      </c>
      <c r="F23" s="70"/>
    </row>
    <row r="24" spans="1:6" s="27" customFormat="1" ht="18.75">
      <c r="A24" s="8"/>
      <c r="C24" s="53" t="s">
        <v>168</v>
      </c>
      <c r="D24" s="55">
        <f>D21-D23</f>
        <v>362909</v>
      </c>
      <c r="F24" s="70"/>
    </row>
    <row r="25" spans="1:6" s="27" customFormat="1" ht="18.75">
      <c r="A25" s="8"/>
      <c r="D25" s="55"/>
      <c r="E25" s="29"/>
      <c r="F25" s="70"/>
    </row>
    <row r="26" spans="1:6" s="27" customFormat="1" ht="18.75">
      <c r="A26" s="8"/>
      <c r="D26" s="53"/>
      <c r="F26" s="70"/>
    </row>
    <row r="27" spans="1:6" s="27" customFormat="1" ht="18.75">
      <c r="A27" s="2"/>
      <c r="B27" s="2"/>
      <c r="C27" s="2"/>
      <c r="D27" s="53"/>
      <c r="F27" s="70"/>
    </row>
    <row r="28" spans="1:6" s="27" customFormat="1" ht="18.75">
      <c r="A28" s="2"/>
      <c r="B28" s="2"/>
      <c r="C28" s="2"/>
      <c r="D28" s="56"/>
      <c r="E28" s="53"/>
      <c r="F28" s="71"/>
    </row>
    <row r="29" spans="1:11" s="27" customFormat="1" ht="18.75">
      <c r="A29" s="2"/>
      <c r="B29" s="2"/>
      <c r="C29" s="2"/>
      <c r="D29" s="2"/>
      <c r="E29" s="53"/>
      <c r="F29" s="71"/>
      <c r="H29" s="8"/>
      <c r="I29" s="57"/>
      <c r="J29" s="57"/>
      <c r="K29" s="57"/>
    </row>
    <row r="30" spans="1:6" s="27" customFormat="1" ht="18.75">
      <c r="A30" s="2"/>
      <c r="B30" s="2"/>
      <c r="C30" s="2"/>
      <c r="D30" s="2"/>
      <c r="E30" s="56"/>
      <c r="F30" s="72"/>
    </row>
    <row r="33" ht="18.75">
      <c r="G33" s="53"/>
    </row>
    <row r="34" ht="18.75">
      <c r="G34" s="53"/>
    </row>
    <row r="35" ht="18.75">
      <c r="G35" s="56"/>
    </row>
    <row r="53" spans="1:4" ht="18.75">
      <c r="A53" s="37"/>
      <c r="B53" s="38"/>
      <c r="C53" s="8"/>
      <c r="D53" s="39"/>
    </row>
    <row r="54" spans="1:4" ht="18.75">
      <c r="A54" s="37"/>
      <c r="B54" s="38"/>
      <c r="C54" s="8"/>
      <c r="D54" s="39"/>
    </row>
    <row r="55" spans="3:6" ht="18.75">
      <c r="C55" s="8"/>
      <c r="D55" s="8"/>
      <c r="E55" s="27"/>
      <c r="F55" s="70"/>
    </row>
    <row r="56" spans="3:6" ht="18.75">
      <c r="C56" s="8"/>
      <c r="D56" s="8"/>
      <c r="E56" s="27"/>
      <c r="F56" s="70"/>
    </row>
    <row r="57" spans="3:6" ht="18.75">
      <c r="C57" s="30"/>
      <c r="D57" s="30"/>
      <c r="E57" s="8"/>
      <c r="F57" s="74"/>
    </row>
    <row r="58" spans="5:6" ht="18.75">
      <c r="E58" s="8"/>
      <c r="F58" s="74"/>
    </row>
    <row r="59" spans="5:6" ht="18.75">
      <c r="E59" s="30"/>
      <c r="F59" s="75"/>
    </row>
    <row r="61" spans="1:7" ht="21.75" customHeight="1">
      <c r="A61" s="34">
        <v>2</v>
      </c>
      <c r="B61" s="49" t="s">
        <v>3</v>
      </c>
      <c r="C61" s="13"/>
      <c r="D61" s="16"/>
      <c r="E61" s="13"/>
      <c r="F61" s="68"/>
      <c r="G61" s="8"/>
    </row>
    <row r="62" spans="1:7" ht="21.75" customHeight="1">
      <c r="A62" s="9"/>
      <c r="B62" s="14" t="s">
        <v>171</v>
      </c>
      <c r="C62" s="11">
        <v>4016079837</v>
      </c>
      <c r="D62" s="15"/>
      <c r="E62" s="26"/>
      <c r="F62" s="83">
        <v>9009</v>
      </c>
      <c r="G62" s="8"/>
    </row>
    <row r="63" spans="1:7" ht="21.75" customHeight="1">
      <c r="A63" s="9"/>
      <c r="B63" s="14" t="s">
        <v>24</v>
      </c>
      <c r="C63" s="11">
        <v>4506001842</v>
      </c>
      <c r="D63" s="33"/>
      <c r="E63" s="13"/>
      <c r="F63" s="83">
        <v>9010</v>
      </c>
      <c r="G63" s="8"/>
    </row>
    <row r="64" spans="1:6" ht="18.75">
      <c r="A64" s="9"/>
      <c r="B64" s="14" t="s">
        <v>25</v>
      </c>
      <c r="C64" s="11">
        <v>4506001869</v>
      </c>
      <c r="D64" s="33"/>
      <c r="E64" s="16"/>
      <c r="F64" s="83">
        <v>9011</v>
      </c>
    </row>
    <row r="65" spans="1:6" ht="18.75">
      <c r="A65" s="9"/>
      <c r="B65" s="14" t="s">
        <v>200</v>
      </c>
      <c r="C65" s="11">
        <v>4016079861</v>
      </c>
      <c r="D65" s="15"/>
      <c r="E65" s="16"/>
      <c r="F65" s="83">
        <v>9012</v>
      </c>
    </row>
    <row r="66" spans="1:6" ht="18.75">
      <c r="A66" s="9"/>
      <c r="B66" s="14" t="s">
        <v>201</v>
      </c>
      <c r="C66" s="11">
        <v>4016079969</v>
      </c>
      <c r="D66" s="15"/>
      <c r="E66" s="16"/>
      <c r="F66" s="83">
        <v>9013</v>
      </c>
    </row>
    <row r="67" spans="1:6" ht="18.75">
      <c r="A67" s="9"/>
      <c r="B67" s="14" t="s">
        <v>183</v>
      </c>
      <c r="C67" s="11">
        <v>4016079934</v>
      </c>
      <c r="D67" s="50"/>
      <c r="E67" s="16"/>
      <c r="F67" s="83">
        <v>9014</v>
      </c>
    </row>
  </sheetData>
  <sheetProtection/>
  <mergeCells count="3">
    <mergeCell ref="A1:F1"/>
    <mergeCell ref="A2:F2"/>
    <mergeCell ref="D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215</v>
      </c>
      <c r="B3" s="113"/>
      <c r="C3" s="113"/>
      <c r="D3" s="113"/>
      <c r="E3" s="113"/>
      <c r="F3" s="113"/>
    </row>
    <row r="4" spans="1:6" ht="21.75" customHeight="1">
      <c r="A4" s="34" t="s">
        <v>0</v>
      </c>
      <c r="B4" s="34" t="s">
        <v>23</v>
      </c>
      <c r="C4" s="34" t="s">
        <v>152</v>
      </c>
      <c r="D4" s="117" t="s">
        <v>1</v>
      </c>
      <c r="E4" s="117"/>
      <c r="F4" s="99" t="s">
        <v>2</v>
      </c>
    </row>
    <row r="5" spans="1:6" ht="21.75" customHeight="1">
      <c r="A5" s="9">
        <v>1</v>
      </c>
      <c r="B5" s="10" t="s">
        <v>9</v>
      </c>
      <c r="C5" s="11"/>
      <c r="D5" s="15"/>
      <c r="E5" s="13"/>
      <c r="F5" s="68"/>
    </row>
    <row r="6" spans="1:6" ht="21.75" customHeight="1">
      <c r="A6" s="9"/>
      <c r="B6" s="14" t="s">
        <v>45</v>
      </c>
      <c r="C6" s="11">
        <v>4016080169</v>
      </c>
      <c r="D6" s="18">
        <v>8962</v>
      </c>
      <c r="E6" s="16"/>
      <c r="F6" s="83">
        <v>319</v>
      </c>
    </row>
    <row r="7" spans="1:6" ht="21.75" customHeight="1">
      <c r="A7" s="9"/>
      <c r="B7" s="14" t="s">
        <v>46</v>
      </c>
      <c r="C7" s="11">
        <v>4506001923</v>
      </c>
      <c r="D7" s="20">
        <v>79914</v>
      </c>
      <c r="E7" s="19"/>
      <c r="F7" s="83">
        <v>284</v>
      </c>
    </row>
    <row r="8" spans="1:6" ht="21.75" customHeight="1">
      <c r="A8" s="9"/>
      <c r="B8" s="14" t="s">
        <v>165</v>
      </c>
      <c r="C8" s="11">
        <v>4436006840</v>
      </c>
      <c r="D8" s="20">
        <v>33896</v>
      </c>
      <c r="E8" s="19"/>
      <c r="F8" s="83">
        <v>196</v>
      </c>
    </row>
    <row r="9" spans="1:6" ht="21.75" customHeight="1">
      <c r="A9" s="9"/>
      <c r="B9" s="14" t="s">
        <v>195</v>
      </c>
      <c r="C9" s="11">
        <v>4016069572</v>
      </c>
      <c r="D9" s="20">
        <v>118555</v>
      </c>
      <c r="E9" s="19"/>
      <c r="F9" s="83">
        <v>279</v>
      </c>
    </row>
    <row r="10" spans="1:6" ht="21.75" customHeight="1">
      <c r="A10" s="9"/>
      <c r="B10" s="14" t="s">
        <v>175</v>
      </c>
      <c r="C10" s="11">
        <v>4430390533</v>
      </c>
      <c r="D10" s="21">
        <v>90480</v>
      </c>
      <c r="E10" s="19"/>
      <c r="F10" s="83">
        <v>297</v>
      </c>
    </row>
    <row r="11" spans="1:6" ht="21.75" customHeight="1">
      <c r="A11" s="9"/>
      <c r="B11" s="14" t="s">
        <v>47</v>
      </c>
      <c r="C11" s="11">
        <v>4436006794</v>
      </c>
      <c r="D11" s="21">
        <v>32763</v>
      </c>
      <c r="E11" s="22"/>
      <c r="F11" s="83">
        <v>292</v>
      </c>
    </row>
    <row r="12" spans="1:6" ht="21.75" customHeight="1">
      <c r="A12" s="9"/>
      <c r="B12" s="14" t="s">
        <v>196</v>
      </c>
      <c r="C12" s="11">
        <v>9825373512</v>
      </c>
      <c r="D12" s="21">
        <v>174469</v>
      </c>
      <c r="E12" s="22"/>
      <c r="F12" s="83">
        <v>233</v>
      </c>
    </row>
    <row r="13" spans="1:6" ht="21.75" customHeight="1">
      <c r="A13" s="9"/>
      <c r="B13" s="14" t="s">
        <v>133</v>
      </c>
      <c r="C13" s="11">
        <v>4016079756</v>
      </c>
      <c r="D13" s="21">
        <v>191358</v>
      </c>
      <c r="E13" s="48"/>
      <c r="F13" s="83">
        <v>191</v>
      </c>
    </row>
    <row r="14" spans="1:6" ht="21.75" customHeight="1">
      <c r="A14" s="9"/>
      <c r="B14" s="14" t="s">
        <v>197</v>
      </c>
      <c r="C14" s="11">
        <v>4011055727</v>
      </c>
      <c r="D14" s="21">
        <v>36787</v>
      </c>
      <c r="E14" s="48"/>
      <c r="F14" s="83">
        <v>201</v>
      </c>
    </row>
    <row r="15" spans="1:6" ht="21.75" customHeight="1">
      <c r="A15" s="9"/>
      <c r="B15" s="10"/>
      <c r="C15" s="11"/>
      <c r="D15" s="45"/>
      <c r="E15" s="48"/>
      <c r="F15" s="83"/>
    </row>
    <row r="16" spans="1:6" ht="21.75" customHeight="1">
      <c r="A16" s="9"/>
      <c r="B16" s="14"/>
      <c r="C16" s="11"/>
      <c r="D16" s="45"/>
      <c r="E16" s="48"/>
      <c r="F16" s="83"/>
    </row>
    <row r="17" spans="1:6" ht="21.75" customHeight="1">
      <c r="A17" s="9"/>
      <c r="B17" s="90"/>
      <c r="C17" s="11"/>
      <c r="D17" s="45"/>
      <c r="E17" s="48"/>
      <c r="F17" s="83"/>
    </row>
    <row r="18" spans="1:6" ht="21.75" customHeight="1">
      <c r="A18" s="9"/>
      <c r="B18" s="90"/>
      <c r="C18" s="11"/>
      <c r="D18" s="45"/>
      <c r="E18" s="48"/>
      <c r="F18" s="83"/>
    </row>
    <row r="19" spans="1:6" ht="21.75" customHeight="1">
      <c r="A19" s="9"/>
      <c r="B19" s="14"/>
      <c r="C19" s="11"/>
      <c r="D19" s="45"/>
      <c r="E19" s="48"/>
      <c r="F19" s="83"/>
    </row>
    <row r="20" spans="1:6" ht="21.75" customHeight="1">
      <c r="A20" s="9"/>
      <c r="B20" s="91"/>
      <c r="C20" s="24"/>
      <c r="D20" s="45"/>
      <c r="E20" s="48"/>
      <c r="F20" s="83"/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767184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D8+D9+D10+D12+D13+D14</f>
        <v>645545</v>
      </c>
      <c r="F24" s="70"/>
    </row>
    <row r="25" spans="1:6" s="27" customFormat="1" ht="18.75">
      <c r="A25" s="8"/>
      <c r="C25" s="53" t="s">
        <v>168</v>
      </c>
      <c r="D25" s="55">
        <f>D22-D24</f>
        <v>121639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 t="s">
        <v>193</v>
      </c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A1:F1"/>
    <mergeCell ref="A2:F2"/>
    <mergeCell ref="A3:F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Phenick</dc:creator>
  <cp:keywords/>
  <dc:description/>
  <cp:lastModifiedBy>Finance_02</cp:lastModifiedBy>
  <cp:lastPrinted>2023-06-22T04:43:51Z</cp:lastPrinted>
  <dcterms:created xsi:type="dcterms:W3CDTF">1999-01-05T05:40:58Z</dcterms:created>
  <dcterms:modified xsi:type="dcterms:W3CDTF">2023-06-22T12:04:27Z</dcterms:modified>
  <cp:category/>
  <cp:version/>
  <cp:contentType/>
  <cp:contentStatus/>
</cp:coreProperties>
</file>