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6" activeTab="12"/>
  </bookViews>
  <sheets>
    <sheet name="0000" sheetId="1" state="veryHidden" r:id="rId1"/>
    <sheet name="จังหวัด" sheetId="2" r:id="rId2"/>
    <sheet name="สาขาหนองหาน" sheetId="3" r:id="rId3"/>
    <sheet name="สาขากุมภวาปี" sheetId="4" r:id="rId4"/>
    <sheet name="สาขาบ้านดุง" sheetId="5" r:id="rId5"/>
    <sheet name="สาขาบ้านผิอ" sheetId="6" r:id="rId6"/>
    <sheet name="สาขาเพ็ญ" sheetId="7" r:id="rId7"/>
    <sheet name="ส่วนแยกโนนสะอาด" sheetId="8" r:id="rId8"/>
    <sheet name="สาขาหนองวัวซอ" sheetId="9" r:id="rId9"/>
    <sheet name="สาขากุดจับ" sheetId="10" r:id="rId10"/>
    <sheet name="ส่วนแยกทุ่งฝน" sheetId="11" r:id="rId11"/>
    <sheet name="สาขาศรีธาตุ" sheetId="12" r:id="rId12"/>
    <sheet name="ส่วนแยกน้ำโสม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1">'จังหวัด'!$A$1:$S$45</definedName>
    <definedName name="_xlnm.Print_Area" localSheetId="10">'ส่วนแยกทุ่งฝน'!$A$1:$N$83</definedName>
    <definedName name="_xlnm.Print_Area" localSheetId="9">'สาขากุดจับ'!$A$1:$T$49</definedName>
    <definedName name="_xlnm.Print_Area" localSheetId="3">'สาขากุมภวาปี'!$A$1:$AO$35</definedName>
    <definedName name="_xlnm.Print_Area" localSheetId="4">'สาขาบ้านดุง'!$A$1:$Q$41</definedName>
    <definedName name="_xlnm.Print_Area" localSheetId="5">'สาขาบ้านผิอ'!$A$1:$R$29</definedName>
    <definedName name="_xlnm.Print_Area" localSheetId="6">'สาขาเพ็ญ'!$A$1:$V$68</definedName>
    <definedName name="_xlnm.Print_Area" localSheetId="11">'สาขาศรีธาตุ'!$A:$IV</definedName>
    <definedName name="_xlnm.Print_Area" localSheetId="2">'สาขาหนองหาน'!$A$1:$H$44</definedName>
  </definedNames>
  <calcPr fullCalcOnLoad="1"/>
</workbook>
</file>

<file path=xl/sharedStrings.xml><?xml version="1.0" encoding="utf-8"?>
<sst xmlns="http://schemas.openxmlformats.org/spreadsheetml/2006/main" count="431" uniqueCount="217">
  <si>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</si>
  <si>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</si>
  <si>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</si>
  <si>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</si>
  <si>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</si>
  <si>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</si>
  <si>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</si>
  <si>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</si>
  <si>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</si>
  <si>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</si>
  <si>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</si>
  <si>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</si>
  <si>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</si>
  <si>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</si>
  <si>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</si>
  <si>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</si>
  <si>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</si>
  <si>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</si>
  <si>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</si>
  <si>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</si>
  <si>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</si>
  <si>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</si>
  <si>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</si>
  <si>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</si>
  <si>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</si>
  <si>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</si>
  <si>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</si>
  <si>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</si>
  <si>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</si>
  <si>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</si>
  <si>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</si>
  <si>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</si>
  <si>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</si>
  <si>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</si>
  <si>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</si>
  <si>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</si>
  <si>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</si>
  <si>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</si>
  <si>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</si>
  <si>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</si>
  <si>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</si>
  <si>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</si>
  <si>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</si>
  <si>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</si>
  <si>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</si>
  <si>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</si>
  <si>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</si>
  <si>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</si>
  <si>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</si>
  <si>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</si>
  <si>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</si>
  <si>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</si>
  <si>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</si>
  <si>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</si>
  <si>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</si>
  <si>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</si>
  <si>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</si>
  <si>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</si>
  <si>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</si>
  <si>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</si>
  <si>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</si>
  <si>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</si>
  <si>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</si>
  <si>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</si>
  <si>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</si>
  <si>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</si>
  <si>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</si>
  <si>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</si>
  <si>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</si>
  <si>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</si>
  <si>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</si>
  <si>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</si>
  <si>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</si>
  <si>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</si>
  <si>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</si>
  <si>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</si>
  <si>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</si>
  <si>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</si>
  <si>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</si>
  <si>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</si>
  <si>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</si>
  <si>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</si>
  <si>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</si>
  <si>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</si>
  <si>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</si>
  <si>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</si>
  <si>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</si>
  <si>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</si>
  <si>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</si>
  <si>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</si>
  <si>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</si>
  <si>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</si>
  <si>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</si>
  <si>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</si>
  <si>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</si>
  <si>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</si>
  <si>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</si>
  <si>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</si>
  <si>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</si>
  <si>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</si>
  <si>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</si>
  <si>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</si>
  <si>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</si>
  <si>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</si>
  <si>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</si>
  <si>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</si>
  <si>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</si>
  <si>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</si>
  <si>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</si>
  <si>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</si>
  <si>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</si>
  <si>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</si>
  <si>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</si>
  <si>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</si>
  <si>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</si>
  <si>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</si>
  <si>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</si>
  <si>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</si>
  <si>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</si>
  <si>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</si>
  <si>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</si>
  <si>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</si>
  <si>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</si>
  <si>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</si>
  <si>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</si>
  <si>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</si>
  <si>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</si>
  <si>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</si>
  <si>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</si>
  <si>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</si>
  <si>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</si>
  <si>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</si>
  <si>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</si>
  <si>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</si>
  <si>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</si>
  <si>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</si>
  <si>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</si>
  <si>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</si>
  <si>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</si>
  <si>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</si>
  <si>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</si>
  <si>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</si>
  <si>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</si>
  <si>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</si>
  <si>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</si>
  <si>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</si>
  <si>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</si>
  <si>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</si>
  <si>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</si>
  <si>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</si>
  <si>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</si>
  <si>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( 5 )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</si>
  <si>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</si>
  <si>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</si>
  <si>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</si>
  <si>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</si>
  <si>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</si>
  <si>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</si>
  <si>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</si>
  <si>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</si>
  <si>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</si>
  <si>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</si>
  <si>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</si>
  <si>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</si>
  <si>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</si>
  <si>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</si>
  <si>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</si>
  <si>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</si>
  <si>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</si>
  <si>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</si>
  <si>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</si>
  <si>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</si>
  <si>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</si>
  <si>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</si>
  <si>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</si>
  <si>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</si>
  <si>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</si>
  <si>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</si>
  <si>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</si>
  <si>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</si>
  <si>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</si>
  <si>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</si>
  <si>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</si>
  <si>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</si>
  <si>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</si>
  <si>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</si>
  <si>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</si>
  <si>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</si>
  <si>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</si>
  <si>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</si>
  <si>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</si>
  <si>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</si>
  <si>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</si>
  <si>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</si>
  <si>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</si>
  <si>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</si>
  <si>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</si>
  <si>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</si>
  <si>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</si>
  <si>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</si>
  <si>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</si>
  <si>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</si>
  <si>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</si>
  <si>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</si>
  <si>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</si>
  <si>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</si>
  <si>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</si>
  <si>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</si>
  <si>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</si>
  <si>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</si>
  <si>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</si>
  <si>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</si>
  <si>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</si>
  <si>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</si>
  <si>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(โอน 26  มิถุนายน  2566)</t>
  </si>
  <si>
    <t>ประจำเดือน มิถุนายน  2566</t>
  </si>
  <si>
    <t>ประจำเดือน  กรกฏาคม 2566  ฎีกาที่ 598/2566  ลงวันที่  18  สิงหาคม  2566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</si>
</sst>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1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0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6" fillId="29" borderId="0" applyNumberFormat="0" applyBorder="0" applyAlignment="0" applyProtection="0"/>
    <xf numFmtId="0" fontId="7" fillId="30" borderId="3">
      <alignment/>
      <protection/>
    </xf>
    <xf numFmtId="0" fontId="8" fillId="31" borderId="4">
      <alignment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2" borderId="1" applyNumberFormat="0" applyAlignment="0" applyProtection="0"/>
    <xf numFmtId="10" fontId="6" fillId="33" borderId="8" applyNumberFormat="0" applyBorder="0" applyAlignment="0" applyProtection="0"/>
    <xf numFmtId="0" fontId="54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4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8" applyNumberFormat="0" applyFont="0" applyFill="0" applyAlignment="0" applyProtection="0"/>
    <xf numFmtId="0" fontId="57" fillId="0" borderId="0" applyNumberFormat="0" applyFill="0" applyBorder="0" applyAlignment="0" applyProtection="0"/>
    <xf numFmtId="4" fontId="3" fillId="0" borderId="12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13">
      <alignment/>
      <protection/>
    </xf>
    <xf numFmtId="0" fontId="59" fillId="0" borderId="14" applyNumberFormat="0" applyFill="0" applyAlignment="0" applyProtection="0"/>
  </cellStyleXfs>
  <cellXfs count="12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47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47" applyFont="1" applyBorder="1" applyAlignment="1">
      <alignment/>
    </xf>
    <xf numFmtId="4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43" fontId="15" fillId="36" borderId="17" xfId="47" applyFont="1" applyFill="1" applyBorder="1" applyAlignment="1">
      <alignment/>
    </xf>
    <xf numFmtId="43" fontId="15" fillId="36" borderId="8" xfId="0" applyNumberFormat="1" applyFont="1" applyFill="1" applyBorder="1" applyAlignment="1">
      <alignment/>
    </xf>
    <xf numFmtId="43" fontId="15" fillId="36" borderId="16" xfId="47" applyFont="1" applyFill="1" applyBorder="1" applyAlignment="1">
      <alignment/>
    </xf>
    <xf numFmtId="43" fontId="15" fillId="36" borderId="8" xfId="47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47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8" xfId="47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47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47" applyFont="1" applyBorder="1" applyAlignment="1">
      <alignment/>
    </xf>
    <xf numFmtId="43" fontId="15" fillId="36" borderId="16" xfId="47" applyFont="1" applyFill="1" applyBorder="1" applyAlignment="1">
      <alignment horizontal="center"/>
    </xf>
    <xf numFmtId="43" fontId="15" fillId="0" borderId="8" xfId="47" applyFont="1" applyBorder="1" applyAlignment="1">
      <alignment horizontal="center"/>
    </xf>
    <xf numFmtId="43" fontId="15" fillId="36" borderId="19" xfId="47" applyFont="1" applyFill="1" applyBorder="1" applyAlignment="1">
      <alignment/>
    </xf>
    <xf numFmtId="0" fontId="15" fillId="36" borderId="8" xfId="0" applyFont="1" applyFill="1" applyBorder="1" applyAlignment="1">
      <alignment/>
    </xf>
    <xf numFmtId="43" fontId="15" fillId="0" borderId="8" xfId="47" applyFont="1" applyBorder="1" applyAlignment="1">
      <alignment/>
    </xf>
    <xf numFmtId="43" fontId="15" fillId="36" borderId="21" xfId="47" applyFont="1" applyFill="1" applyBorder="1" applyAlignment="1">
      <alignment/>
    </xf>
    <xf numFmtId="43" fontId="15" fillId="0" borderId="0" xfId="47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8" xfId="0" applyFont="1" applyBorder="1" applyAlignment="1">
      <alignment/>
    </xf>
    <xf numFmtId="43" fontId="15" fillId="0" borderId="16" xfId="47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47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47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47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8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7" xfId="47" applyFont="1" applyBorder="1" applyAlignment="1">
      <alignment/>
    </xf>
    <xf numFmtId="43" fontId="24" fillId="0" borderId="8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43" fontId="24" fillId="36" borderId="17" xfId="47" applyFont="1" applyFill="1" applyBorder="1" applyAlignment="1">
      <alignment/>
    </xf>
    <xf numFmtId="43" fontId="24" fillId="36" borderId="8" xfId="0" applyNumberFormat="1" applyFont="1" applyFill="1" applyBorder="1" applyAlignment="1">
      <alignment/>
    </xf>
    <xf numFmtId="43" fontId="24" fillId="0" borderId="17" xfId="47" applyFont="1" applyBorder="1" applyAlignment="1">
      <alignment horizontal="center"/>
    </xf>
    <xf numFmtId="43" fontId="24" fillId="36" borderId="8" xfId="47" applyFont="1" applyFill="1" applyBorder="1" applyAlignment="1">
      <alignment horizontal="center"/>
    </xf>
    <xf numFmtId="43" fontId="24" fillId="36" borderId="18" xfId="0" applyNumberFormat="1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 - Style1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oeda [0]_aola" xfId="65"/>
    <cellStyle name="Moeda_aola" xfId="66"/>
    <cellStyle name="Neutral" xfId="67"/>
    <cellStyle name="no dec" xfId="68"/>
    <cellStyle name="Normal - Style1" xfId="69"/>
    <cellStyle name="Note" xfId="70"/>
    <cellStyle name="Output" xfId="71"/>
    <cellStyle name="Percent" xfId="72"/>
    <cellStyle name="Percent [2]" xfId="73"/>
    <cellStyle name="Separador de milhares [0]_Person" xfId="74"/>
    <cellStyle name="Separador de milhares_Person" xfId="75"/>
    <cellStyle name="Standard_Frontal Airbag Blatt 1" xfId="76"/>
    <cellStyle name="Table" xfId="77"/>
    <cellStyle name="Title" xfId="78"/>
    <cellStyle name="Total" xfId="79"/>
    <cellStyle name="Tusental_A-listan (fixad)" xfId="80"/>
    <cellStyle name="Valuta_NPV" xfId="81"/>
    <cellStyle name="Warning Text" xfId="82"/>
    <cellStyle name="WHead - Style2" xfId="83"/>
    <cellStyle name="ผลรวม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25" zoomScaleSheetLayoutView="100" zoomScalePageLayoutView="0" workbookViewId="0" topLeftCell="A17">
      <selection activeCell="D22" sqref="D2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8</v>
      </c>
      <c r="C5" s="11"/>
      <c r="D5" s="15"/>
      <c r="E5" s="13"/>
      <c r="F5" s="17"/>
    </row>
    <row r="6" spans="1:6" ht="21.75" customHeight="1">
      <c r="A6" s="9"/>
      <c r="B6" s="14" t="s">
        <v>184</v>
      </c>
      <c r="C6" s="11">
        <v>4500425985</v>
      </c>
      <c r="D6" s="15">
        <v>28599</v>
      </c>
      <c r="E6" s="13"/>
      <c r="F6" s="17">
        <v>156</v>
      </c>
    </row>
    <row r="7" spans="1:7" ht="21.75" customHeight="1">
      <c r="A7" s="9"/>
      <c r="B7" s="14" t="s">
        <v>41</v>
      </c>
      <c r="C7" s="11">
        <v>4506001850</v>
      </c>
      <c r="D7" s="44">
        <v>62202</v>
      </c>
      <c r="E7" s="13"/>
      <c r="F7" s="17">
        <v>154</v>
      </c>
      <c r="G7" s="2" t="s">
        <v>193</v>
      </c>
    </row>
    <row r="8" spans="1:6" ht="21.75" customHeight="1">
      <c r="A8" s="9"/>
      <c r="B8" s="14" t="s">
        <v>154</v>
      </c>
      <c r="C8" s="11">
        <v>4016080320</v>
      </c>
      <c r="D8" s="44">
        <v>71473</v>
      </c>
      <c r="E8" s="13"/>
      <c r="F8" s="17">
        <v>322</v>
      </c>
    </row>
    <row r="9" spans="1:6" ht="21.75" customHeight="1">
      <c r="A9" s="9"/>
      <c r="B9" s="14" t="s">
        <v>42</v>
      </c>
      <c r="C9" s="11">
        <v>4500046984</v>
      </c>
      <c r="D9" s="44">
        <v>124628</v>
      </c>
      <c r="E9" s="13"/>
      <c r="F9" s="17">
        <v>161</v>
      </c>
    </row>
    <row r="10" spans="1:6" ht="21.75" customHeight="1">
      <c r="A10" s="9"/>
      <c r="B10" s="14" t="s">
        <v>43</v>
      </c>
      <c r="C10" s="11">
        <v>4501223863</v>
      </c>
      <c r="D10" s="44">
        <v>99010</v>
      </c>
      <c r="E10" s="13"/>
      <c r="F10" s="17">
        <v>158</v>
      </c>
    </row>
    <row r="11" spans="1:6" ht="21.75" customHeight="1">
      <c r="A11" s="9"/>
      <c r="B11" s="14" t="s">
        <v>44</v>
      </c>
      <c r="C11" s="11">
        <v>4506001818</v>
      </c>
      <c r="D11" s="41">
        <v>12587</v>
      </c>
      <c r="E11" s="13"/>
      <c r="F11" s="17">
        <v>328</v>
      </c>
    </row>
    <row r="12" spans="1:6" ht="21.75" customHeight="1">
      <c r="A12" s="9"/>
      <c r="B12" s="14" t="s">
        <v>129</v>
      </c>
      <c r="C12" s="11">
        <v>4016080061</v>
      </c>
      <c r="D12" s="44">
        <v>85731</v>
      </c>
      <c r="E12" s="13"/>
      <c r="F12" s="17">
        <v>293</v>
      </c>
    </row>
    <row r="13" spans="1:6" ht="21.75" customHeight="1">
      <c r="A13" s="9"/>
      <c r="B13" s="14" t="s">
        <v>130</v>
      </c>
      <c r="C13" s="11">
        <v>4010404183</v>
      </c>
      <c r="D13" s="44">
        <v>102701</v>
      </c>
      <c r="E13" s="13"/>
      <c r="F13" s="17">
        <v>152</v>
      </c>
    </row>
    <row r="14" spans="1:6" ht="21.75" customHeight="1">
      <c r="A14" s="9"/>
      <c r="B14" s="14" t="s">
        <v>131</v>
      </c>
      <c r="C14" s="11">
        <v>4016079802</v>
      </c>
      <c r="D14" s="41">
        <v>56841</v>
      </c>
      <c r="E14" s="13"/>
      <c r="F14" s="17">
        <v>208</v>
      </c>
    </row>
    <row r="15" spans="1:6" ht="21.75" customHeight="1">
      <c r="A15" s="9"/>
      <c r="B15" s="14" t="s">
        <v>132</v>
      </c>
      <c r="C15" s="11">
        <v>4016079772</v>
      </c>
      <c r="D15" s="41">
        <v>20343</v>
      </c>
      <c r="E15" s="13"/>
      <c r="F15" s="17">
        <v>340</v>
      </c>
    </row>
    <row r="16" spans="1:6" ht="21.75" customHeight="1">
      <c r="A16" s="9"/>
      <c r="B16" s="14" t="s">
        <v>189</v>
      </c>
      <c r="C16" s="11">
        <v>4431407367</v>
      </c>
      <c r="D16" s="15">
        <v>69639</v>
      </c>
      <c r="E16" s="13"/>
      <c r="F16" s="17">
        <v>334</v>
      </c>
    </row>
    <row r="17" spans="1:6" ht="21.75" customHeight="1">
      <c r="A17" s="9"/>
      <c r="B17" s="14"/>
      <c r="C17" s="11"/>
      <c r="D17" s="15"/>
      <c r="E17" s="13"/>
      <c r="F17" s="17"/>
    </row>
    <row r="18" spans="1:6" ht="21.75" customHeight="1">
      <c r="A18" s="9"/>
      <c r="B18" s="10"/>
      <c r="C18" s="11"/>
      <c r="D18" s="15"/>
      <c r="E18" s="13">
        <v>0</v>
      </c>
      <c r="F18" s="45"/>
    </row>
    <row r="19" spans="1:6" ht="21.75" customHeight="1">
      <c r="A19" s="9"/>
      <c r="B19" s="14"/>
      <c r="C19" s="11"/>
      <c r="D19" s="18"/>
      <c r="E19" s="43"/>
      <c r="F19" s="17"/>
    </row>
    <row r="20" spans="1:6" ht="21.75" customHeight="1">
      <c r="A20" s="9"/>
      <c r="B20" s="14"/>
      <c r="C20" s="11"/>
      <c r="D20" s="20"/>
      <c r="E20" s="43"/>
      <c r="F20" s="17" t="s">
        <v>193</v>
      </c>
    </row>
    <row r="21" spans="1:6" ht="21.75" customHeight="1">
      <c r="A21" s="9"/>
      <c r="B21" s="90"/>
      <c r="C21" s="11"/>
      <c r="D21" s="20"/>
      <c r="E21" s="43"/>
      <c r="F21" s="17"/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1"/>
      <c r="E23" s="35"/>
      <c r="F23" s="17"/>
    </row>
    <row r="24" spans="1:6" ht="21.75" customHeight="1">
      <c r="A24" s="9"/>
      <c r="B24" s="14"/>
      <c r="C24" s="11"/>
      <c r="D24" s="21"/>
      <c r="E24" s="35"/>
      <c r="F24" s="17"/>
    </row>
    <row r="25" spans="1:6" ht="21.75" customHeight="1">
      <c r="A25" s="9"/>
      <c r="B25" s="90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14"/>
      <c r="C28" s="11"/>
      <c r="D28" s="21"/>
      <c r="E28" s="35"/>
      <c r="F28" s="78"/>
    </row>
    <row r="29" spans="1:6" ht="21.75" customHeight="1" thickBot="1">
      <c r="A29" s="32"/>
      <c r="B29" s="23" t="s">
        <v>20</v>
      </c>
      <c r="C29" s="24"/>
      <c r="D29" s="42">
        <f>SUM(D6:D28)</f>
        <v>733754</v>
      </c>
      <c r="E29" s="35"/>
      <c r="F29" s="43"/>
    </row>
    <row r="30" ht="21.75" customHeight="1" thickTop="1"/>
    <row r="31" spans="3:4" ht="21.75" customHeight="1">
      <c r="C31" s="2" t="s">
        <v>166</v>
      </c>
      <c r="D31" s="7">
        <f>D6+D8+D12+D13+D14+D15+D16</f>
        <v>435327</v>
      </c>
    </row>
    <row r="32" spans="3:4" ht="21.75" customHeight="1">
      <c r="C32" s="2" t="s">
        <v>167</v>
      </c>
      <c r="D32" s="7">
        <f>D29-D31</f>
        <v>298427</v>
      </c>
    </row>
    <row r="33" ht="21.75" customHeight="1">
      <c r="D33" s="7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1:3" ht="21.75" customHeight="1">
      <c r="A42" s="9">
        <v>2</v>
      </c>
      <c r="B42" s="10" t="s">
        <v>9</v>
      </c>
      <c r="C42" s="11"/>
    </row>
    <row r="43" spans="1:3" ht="21.75" customHeight="1">
      <c r="A43" s="9"/>
      <c r="B43" s="14" t="s">
        <v>45</v>
      </c>
      <c r="C43" s="11">
        <v>4016080169</v>
      </c>
    </row>
    <row r="44" spans="1:3" ht="21.75" customHeight="1">
      <c r="A44" s="9"/>
      <c r="B44" s="14" t="s">
        <v>46</v>
      </c>
      <c r="C44" s="11">
        <v>4506001923</v>
      </c>
    </row>
    <row r="45" spans="1:3" ht="21.75" customHeight="1">
      <c r="A45" s="9"/>
      <c r="B45" s="90" t="s">
        <v>165</v>
      </c>
      <c r="C45" s="11">
        <v>4436006840</v>
      </c>
    </row>
    <row r="46" spans="1:3" ht="21.75" customHeight="1">
      <c r="A46" s="9"/>
      <c r="B46" s="90" t="s">
        <v>195</v>
      </c>
      <c r="C46" s="11">
        <v>4016069572</v>
      </c>
    </row>
    <row r="47" spans="1:3" ht="21.75" customHeight="1">
      <c r="A47" s="9"/>
      <c r="B47" s="90" t="s">
        <v>175</v>
      </c>
      <c r="C47" s="11">
        <v>4436001180</v>
      </c>
    </row>
    <row r="48" spans="1:3" ht="21.75" customHeight="1">
      <c r="A48" s="9"/>
      <c r="B48" s="14" t="s">
        <v>47</v>
      </c>
      <c r="C48" s="11">
        <v>4436006794</v>
      </c>
    </row>
    <row r="49" spans="1:3" ht="21.75" customHeight="1">
      <c r="A49" s="9"/>
      <c r="B49" s="90" t="s">
        <v>196</v>
      </c>
      <c r="C49" s="11">
        <v>4016080134</v>
      </c>
    </row>
    <row r="50" spans="1:3" ht="21.75" customHeight="1">
      <c r="A50" s="9"/>
      <c r="B50" s="90" t="s">
        <v>133</v>
      </c>
      <c r="C50" s="11">
        <v>4016079756</v>
      </c>
    </row>
    <row r="51" spans="1:3" ht="21.75" customHeight="1">
      <c r="A51" s="9"/>
      <c r="B51" s="90" t="s">
        <v>197</v>
      </c>
      <c r="C51" s="11">
        <v>4016066735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4">
    <mergeCell ref="D4:E4"/>
    <mergeCell ref="A3:F3"/>
    <mergeCell ref="A1:F1"/>
    <mergeCell ref="A2:F2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125" zoomScaleSheetLayoutView="100" zoomScalePageLayoutView="0" workbookViewId="0" topLeftCell="A4">
      <selection activeCell="D10" sqref="D10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6</v>
      </c>
      <c r="C5" s="11"/>
      <c r="D5" s="58"/>
      <c r="E5" s="89"/>
      <c r="F5" s="59"/>
    </row>
    <row r="6" spans="1:6" ht="21.75" customHeight="1">
      <c r="A6" s="9"/>
      <c r="B6" s="14" t="s">
        <v>211</v>
      </c>
      <c r="C6" s="11">
        <v>4436006875</v>
      </c>
      <c r="D6" s="95">
        <v>42182</v>
      </c>
      <c r="E6" s="89"/>
      <c r="F6" s="59">
        <v>244</v>
      </c>
    </row>
    <row r="7" spans="1:6" ht="21.75" customHeight="1">
      <c r="A7" s="9"/>
      <c r="B7" s="14" t="s">
        <v>188</v>
      </c>
      <c r="C7" s="11">
        <v>4436006972</v>
      </c>
      <c r="D7" s="95">
        <v>68497</v>
      </c>
      <c r="E7" s="89"/>
      <c r="F7" s="59">
        <v>200</v>
      </c>
    </row>
    <row r="8" spans="1:6" ht="21.75" customHeight="1">
      <c r="A8" s="9"/>
      <c r="B8" s="14" t="s">
        <v>37</v>
      </c>
      <c r="C8" s="11">
        <v>4436007030</v>
      </c>
      <c r="D8" s="95">
        <v>547009</v>
      </c>
      <c r="E8" s="89"/>
      <c r="F8" s="59">
        <v>344</v>
      </c>
    </row>
    <row r="9" spans="1:6" ht="21.75" customHeight="1">
      <c r="A9" s="9"/>
      <c r="B9" s="14" t="s">
        <v>38</v>
      </c>
      <c r="C9" s="11">
        <v>4436007014</v>
      </c>
      <c r="D9" s="95">
        <v>87058</v>
      </c>
      <c r="E9" s="89"/>
      <c r="F9" s="59">
        <v>308</v>
      </c>
    </row>
    <row r="10" spans="1:6" ht="21.75" customHeight="1">
      <c r="A10" s="34"/>
      <c r="B10" s="13" t="s">
        <v>127</v>
      </c>
      <c r="C10" s="17">
        <v>4436007049</v>
      </c>
      <c r="D10" s="95">
        <v>48219</v>
      </c>
      <c r="E10" s="89"/>
      <c r="F10" s="59">
        <v>210</v>
      </c>
    </row>
    <row r="11" spans="1:6" ht="21.75" customHeight="1">
      <c r="A11" s="34"/>
      <c r="B11" s="13"/>
      <c r="C11" s="17"/>
      <c r="D11" s="95"/>
      <c r="E11" s="89"/>
      <c r="F11" s="59"/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34"/>
      <c r="C17" s="34"/>
      <c r="D17" s="96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7"/>
      <c r="E19" s="89"/>
      <c r="F19" s="59"/>
    </row>
    <row r="20" spans="1:6" ht="21.75" customHeight="1" thickBot="1">
      <c r="A20" s="32"/>
      <c r="B20" s="23" t="s">
        <v>20</v>
      </c>
      <c r="C20" s="24"/>
      <c r="D20" s="25">
        <f>SUM(D6:D19)</f>
        <v>792965</v>
      </c>
      <c r="E20" s="26">
        <f>SUM(D20)</f>
        <v>792965</v>
      </c>
      <c r="F20" s="13"/>
    </row>
    <row r="21" ht="21.75" customHeight="1" thickTop="1"/>
    <row r="22" spans="3:6" ht="21.75" customHeight="1">
      <c r="C22" s="2" t="s">
        <v>166</v>
      </c>
      <c r="D22" s="86">
        <f>D7+D10</f>
        <v>116716</v>
      </c>
      <c r="E22" s="85" t="e">
        <f>#REF!+#REF!+#REF!+#REF!+#REF!+#REF!+#REF!+#REF!+#REF!</f>
        <v>#REF!</v>
      </c>
      <c r="F22" s="85"/>
    </row>
    <row r="23" spans="3:4" ht="21.75" customHeight="1">
      <c r="C23" s="2" t="s">
        <v>168</v>
      </c>
      <c r="D23" s="7">
        <f>D20-D22</f>
        <v>676249</v>
      </c>
    </row>
    <row r="24" ht="21.75" customHeight="1">
      <c r="D24" s="7"/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spans="1:6" ht="21.75" customHeight="1">
      <c r="A36" s="118" t="s">
        <v>151</v>
      </c>
      <c r="B36" s="118"/>
      <c r="C36" s="118"/>
      <c r="D36" s="118"/>
      <c r="E36" s="118"/>
      <c r="F36" s="118"/>
    </row>
    <row r="37" spans="1:6" ht="21.75" customHeight="1">
      <c r="A37" s="114" t="s">
        <v>21</v>
      </c>
      <c r="B37" s="114"/>
      <c r="C37" s="114"/>
      <c r="D37" s="114"/>
      <c r="E37" s="114"/>
      <c r="F37" s="114"/>
    </row>
    <row r="38" spans="1:6" ht="21.75" customHeight="1">
      <c r="A38" s="114" t="s">
        <v>22</v>
      </c>
      <c r="B38" s="114"/>
      <c r="C38" s="114"/>
      <c r="D38" s="114"/>
      <c r="E38" s="114"/>
      <c r="F38" s="114"/>
    </row>
    <row r="39" spans="1:6" ht="21.75" customHeight="1">
      <c r="A39" s="113" t="s">
        <v>209</v>
      </c>
      <c r="B39" s="113"/>
      <c r="C39" s="113"/>
      <c r="D39" s="113"/>
      <c r="E39" s="113"/>
      <c r="F39" s="113"/>
    </row>
    <row r="40" spans="1:6" ht="21.75" customHeight="1">
      <c r="A40" s="58" t="s">
        <v>0</v>
      </c>
      <c r="B40" s="58" t="s">
        <v>23</v>
      </c>
      <c r="C40" s="58" t="s">
        <v>152</v>
      </c>
      <c r="D40" s="111" t="s">
        <v>1</v>
      </c>
      <c r="E40" s="112"/>
      <c r="F40" s="59" t="s">
        <v>2</v>
      </c>
    </row>
    <row r="41" spans="1:6" ht="21.75" customHeight="1">
      <c r="A41" s="9">
        <v>1</v>
      </c>
      <c r="B41" s="10" t="s">
        <v>198</v>
      </c>
      <c r="C41" s="14"/>
      <c r="D41" s="15"/>
      <c r="E41" s="13"/>
      <c r="F41" s="13"/>
    </row>
    <row r="42" spans="1:6" ht="21.75" customHeight="1">
      <c r="A42" s="9"/>
      <c r="B42" s="14" t="s">
        <v>192</v>
      </c>
      <c r="C42" s="11">
        <v>4186019231</v>
      </c>
      <c r="D42" s="33"/>
      <c r="E42" s="16">
        <f>SUM(D42)</f>
        <v>0</v>
      </c>
      <c r="F42" s="17">
        <v>5001</v>
      </c>
    </row>
    <row r="43" spans="1:6" ht="21.75" customHeight="1">
      <c r="A43" s="9"/>
      <c r="B43" s="14" t="s">
        <v>32</v>
      </c>
      <c r="C43" s="11">
        <v>4186019215</v>
      </c>
      <c r="D43" s="33"/>
      <c r="E43" s="16">
        <f>SUM(D43)</f>
        <v>0</v>
      </c>
      <c r="F43" s="17">
        <v>5002</v>
      </c>
    </row>
    <row r="44" spans="1:6" ht="21.75" customHeight="1">
      <c r="A44" s="9"/>
      <c r="B44" s="14" t="s">
        <v>33</v>
      </c>
      <c r="C44" s="11">
        <v>4186019495</v>
      </c>
      <c r="D44" s="33"/>
      <c r="E44" s="13"/>
      <c r="F44" s="17">
        <v>5003</v>
      </c>
    </row>
    <row r="45" spans="1:6" ht="21.75" customHeight="1">
      <c r="A45" s="9"/>
      <c r="B45" s="14" t="s">
        <v>178</v>
      </c>
      <c r="C45" s="11">
        <v>4186019177</v>
      </c>
      <c r="D45" s="33"/>
      <c r="E45" s="16">
        <f>SUM(D45)</f>
        <v>0</v>
      </c>
      <c r="F45" s="17">
        <v>5004</v>
      </c>
    </row>
    <row r="46" spans="1:6" ht="21.75" customHeight="1">
      <c r="A46" s="9"/>
      <c r="B46" s="14"/>
      <c r="C46" s="11"/>
      <c r="D46" s="44"/>
      <c r="E46" s="13"/>
      <c r="F46" s="13"/>
    </row>
    <row r="47" spans="1:6" ht="21.75" customHeight="1">
      <c r="A47" s="9">
        <v>2</v>
      </c>
      <c r="B47" s="10" t="s">
        <v>5</v>
      </c>
      <c r="C47" s="11"/>
      <c r="D47" s="15"/>
      <c r="E47" s="13"/>
      <c r="F47" s="13"/>
    </row>
    <row r="48" spans="1:6" ht="21.75" customHeight="1">
      <c r="A48" s="9"/>
      <c r="B48" s="14" t="s">
        <v>34</v>
      </c>
      <c r="C48" s="11">
        <v>4016080215</v>
      </c>
      <c r="D48" s="15"/>
      <c r="E48" s="16">
        <f>SUM(D48)</f>
        <v>0</v>
      </c>
      <c r="F48" s="17">
        <v>5005</v>
      </c>
    </row>
    <row r="49" spans="1:6" ht="21.75" customHeight="1">
      <c r="A49" s="9"/>
      <c r="B49" s="14" t="s">
        <v>35</v>
      </c>
      <c r="C49" s="11">
        <v>4016080223</v>
      </c>
      <c r="D49" s="15"/>
      <c r="E49" s="16">
        <f>SUM(D49)</f>
        <v>0</v>
      </c>
      <c r="F49" s="17">
        <v>5006</v>
      </c>
    </row>
    <row r="50" spans="1:6" ht="21.75" customHeight="1">
      <c r="A50" s="9"/>
      <c r="B50" s="14" t="s">
        <v>36</v>
      </c>
      <c r="C50" s="11">
        <v>4016080339</v>
      </c>
      <c r="D50" s="33"/>
      <c r="E50" s="16">
        <f>SUM(D50)</f>
        <v>0</v>
      </c>
      <c r="F50" s="17">
        <v>5007</v>
      </c>
    </row>
    <row r="51" spans="1:6" ht="21.75" customHeight="1">
      <c r="A51" s="9"/>
      <c r="B51" s="14"/>
      <c r="C51" s="11"/>
      <c r="D51" s="18"/>
      <c r="E51" s="43"/>
      <c r="F51" s="78"/>
    </row>
    <row r="52" spans="1:6" ht="21.75" customHeight="1">
      <c r="A52" s="9">
        <v>3</v>
      </c>
      <c r="B52" s="10" t="s">
        <v>6</v>
      </c>
      <c r="C52" s="11"/>
      <c r="D52" s="20"/>
      <c r="E52" s="43"/>
      <c r="F52" s="43"/>
    </row>
    <row r="53" spans="1:6" ht="21.75" customHeight="1">
      <c r="A53" s="9"/>
      <c r="B53" s="14" t="s">
        <v>203</v>
      </c>
      <c r="C53" s="11">
        <v>4436006875</v>
      </c>
      <c r="D53" s="20"/>
      <c r="E53" s="19">
        <f>SUM(D53)</f>
        <v>0</v>
      </c>
      <c r="F53" s="81">
        <v>5008</v>
      </c>
    </row>
    <row r="54" spans="1:6" ht="21.75" customHeight="1">
      <c r="A54" s="9"/>
      <c r="B54" s="14" t="s">
        <v>188</v>
      </c>
      <c r="C54" s="11">
        <v>4436006972</v>
      </c>
      <c r="D54" s="20"/>
      <c r="E54" s="19">
        <f>SUM(D54)</f>
        <v>0</v>
      </c>
      <c r="F54" s="17">
        <v>5009</v>
      </c>
    </row>
    <row r="55" spans="1:6" ht="21.75" customHeight="1">
      <c r="A55" s="9"/>
      <c r="B55" s="14" t="s">
        <v>37</v>
      </c>
      <c r="C55" s="11">
        <v>4436007030</v>
      </c>
      <c r="D55" s="21"/>
      <c r="E55" s="22">
        <f>SUM(D55)</f>
        <v>0</v>
      </c>
      <c r="F55" s="81">
        <v>5010</v>
      </c>
    </row>
    <row r="56" spans="1:6" ht="21.75" customHeight="1">
      <c r="A56" s="9"/>
      <c r="B56" s="14" t="s">
        <v>38</v>
      </c>
      <c r="C56" s="11">
        <v>4436007014</v>
      </c>
      <c r="D56" s="21"/>
      <c r="E56" s="22">
        <f>SUM(D56)</f>
        <v>0</v>
      </c>
      <c r="F56" s="17">
        <v>5011</v>
      </c>
    </row>
    <row r="57" spans="1:6" ht="21.75" customHeight="1">
      <c r="A57" s="9"/>
      <c r="B57" s="14" t="s">
        <v>127</v>
      </c>
      <c r="C57" s="11">
        <v>4436007049</v>
      </c>
      <c r="D57" s="21"/>
      <c r="E57" s="22">
        <f>SUM(D57)</f>
        <v>0</v>
      </c>
      <c r="F57" s="81">
        <v>5012</v>
      </c>
    </row>
    <row r="58" spans="1:6" ht="21.75" customHeight="1">
      <c r="A58" s="9"/>
      <c r="B58" s="14"/>
      <c r="C58" s="11"/>
      <c r="D58" s="21"/>
      <c r="E58" s="35"/>
      <c r="F58" s="78"/>
    </row>
    <row r="59" spans="1:6" ht="21.75" customHeight="1">
      <c r="A59" s="9">
        <v>4</v>
      </c>
      <c r="B59" s="10" t="s">
        <v>7</v>
      </c>
      <c r="C59" s="11"/>
      <c r="D59" s="21"/>
      <c r="E59" s="35"/>
      <c r="F59" s="78"/>
    </row>
    <row r="60" spans="1:6" ht="21.75" customHeight="1">
      <c r="A60" s="9"/>
      <c r="B60" s="90" t="s">
        <v>207</v>
      </c>
      <c r="C60" s="92">
        <v>4186019053</v>
      </c>
      <c r="D60" s="31"/>
      <c r="E60" s="35"/>
      <c r="F60" s="81">
        <v>5013</v>
      </c>
    </row>
    <row r="61" spans="1:6" ht="21.75" customHeight="1">
      <c r="A61" s="9"/>
      <c r="B61" s="90" t="s">
        <v>160</v>
      </c>
      <c r="C61" s="92">
        <v>4436006980</v>
      </c>
      <c r="D61" s="31"/>
      <c r="E61" s="22">
        <f>SUM(D61)</f>
        <v>0</v>
      </c>
      <c r="F61" s="81">
        <v>5014</v>
      </c>
    </row>
    <row r="62" spans="1:6" ht="21.75" customHeight="1">
      <c r="A62" s="9"/>
      <c r="B62" s="90" t="s">
        <v>40</v>
      </c>
      <c r="C62" s="92">
        <v>4436006999</v>
      </c>
      <c r="D62" s="31"/>
      <c r="E62" s="22">
        <f>SUM(D62)</f>
        <v>0</v>
      </c>
      <c r="F62" s="81">
        <v>5015</v>
      </c>
    </row>
    <row r="63" spans="1:6" ht="21.75" customHeight="1">
      <c r="A63" s="9"/>
      <c r="B63" s="93" t="s">
        <v>176</v>
      </c>
      <c r="C63" s="92">
        <v>4186019460</v>
      </c>
      <c r="D63" s="31"/>
      <c r="E63" s="22">
        <f>SUM(D63)</f>
        <v>0</v>
      </c>
      <c r="F63" s="81">
        <v>5016</v>
      </c>
    </row>
    <row r="64" spans="1:6" ht="21.75" customHeight="1">
      <c r="A64" s="32"/>
      <c r="B64" s="91" t="s">
        <v>208</v>
      </c>
      <c r="C64" s="94">
        <v>4436007006</v>
      </c>
      <c r="D64" s="31"/>
      <c r="E64" s="12"/>
      <c r="F64" s="81">
        <v>5017</v>
      </c>
    </row>
    <row r="65" spans="1:6" ht="21.75" customHeight="1">
      <c r="A65" s="32"/>
      <c r="B65" s="91" t="s">
        <v>199</v>
      </c>
      <c r="C65" s="94">
        <v>4266017545</v>
      </c>
      <c r="D65" s="31"/>
      <c r="E65" s="12"/>
      <c r="F65" s="81">
        <v>5018</v>
      </c>
    </row>
    <row r="66" spans="1:6" ht="21.75" customHeight="1">
      <c r="A66" s="32"/>
      <c r="B66" s="91" t="s">
        <v>128</v>
      </c>
      <c r="C66" s="94">
        <v>4186019290</v>
      </c>
      <c r="D66" s="18"/>
      <c r="E66" s="12"/>
      <c r="F66" s="81">
        <v>5019</v>
      </c>
    </row>
    <row r="67" spans="1:6" ht="21.75" customHeight="1" thickBot="1">
      <c r="A67" s="32"/>
      <c r="B67" s="23" t="s">
        <v>20</v>
      </c>
      <c r="C67" s="24"/>
      <c r="D67" s="25">
        <f>SUM(D42:D66)</f>
        <v>0</v>
      </c>
      <c r="E67" s="26">
        <f>SUM(D67)</f>
        <v>0</v>
      </c>
      <c r="F67" s="13"/>
    </row>
    <row r="68" ht="21.75" customHeight="1" thickTop="1"/>
    <row r="69" spans="3:6" ht="21.75" customHeight="1">
      <c r="C69" s="2" t="s">
        <v>166</v>
      </c>
      <c r="D69" s="86">
        <f>SUM(D42,D45,D54,D57,D60,D61,D63,D65,D66)</f>
        <v>0</v>
      </c>
      <c r="E69" s="85">
        <f>E66+E65+E63+E60+E57+E54+E45+E44+E42</f>
        <v>0</v>
      </c>
      <c r="F69" s="85"/>
    </row>
    <row r="70" spans="3:4" ht="21.75" customHeight="1">
      <c r="C70" s="2" t="s">
        <v>168</v>
      </c>
      <c r="D70" s="7">
        <f>D67-D69</f>
        <v>0</v>
      </c>
    </row>
  </sheetData>
  <sheetProtection/>
  <mergeCells count="9">
    <mergeCell ref="D40:E40"/>
    <mergeCell ref="D4:E4"/>
    <mergeCell ref="A3:F3"/>
    <mergeCell ref="A1:F1"/>
    <mergeCell ref="A2:F2"/>
    <mergeCell ref="A36:F36"/>
    <mergeCell ref="A37:F37"/>
    <mergeCell ref="A38:F38"/>
    <mergeCell ref="A39:F39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125" zoomScaleSheetLayoutView="100" zoomScalePageLayoutView="0" workbookViewId="0" topLeftCell="A3">
      <selection activeCell="U12" sqref="U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4</v>
      </c>
      <c r="C5" s="10"/>
      <c r="D5" s="15"/>
      <c r="E5" s="13"/>
      <c r="F5" s="68"/>
    </row>
    <row r="6" spans="1:6" ht="21.75" customHeight="1">
      <c r="A6" s="9"/>
      <c r="B6" s="14" t="s">
        <v>182</v>
      </c>
      <c r="C6" s="11">
        <v>4186019185</v>
      </c>
      <c r="D6" s="15">
        <v>20787</v>
      </c>
      <c r="E6" s="16"/>
      <c r="F6" s="83">
        <v>192</v>
      </c>
    </row>
    <row r="7" spans="1:6" ht="21.75" customHeight="1">
      <c r="A7" s="9"/>
      <c r="B7" s="14" t="s">
        <v>170</v>
      </c>
      <c r="C7" s="11">
        <v>4186019118</v>
      </c>
      <c r="D7" s="18">
        <v>32739</v>
      </c>
      <c r="E7" s="19"/>
      <c r="F7" s="83">
        <v>294</v>
      </c>
    </row>
    <row r="8" spans="1:6" ht="21.75" customHeight="1">
      <c r="A8" s="9"/>
      <c r="B8" s="14" t="s">
        <v>177</v>
      </c>
      <c r="C8" s="11">
        <v>4180213923</v>
      </c>
      <c r="D8" s="15">
        <v>111616</v>
      </c>
      <c r="E8" s="19"/>
      <c r="F8" s="83">
        <v>321</v>
      </c>
    </row>
    <row r="9" spans="1:6" ht="21.75" customHeight="1">
      <c r="A9" s="9"/>
      <c r="B9" s="14" t="s">
        <v>26</v>
      </c>
      <c r="C9" s="11">
        <v>4180284510</v>
      </c>
      <c r="D9" s="33">
        <v>61755</v>
      </c>
      <c r="E9" s="19"/>
      <c r="F9" s="83">
        <v>122</v>
      </c>
    </row>
    <row r="10" spans="1:6" ht="21.75" customHeight="1">
      <c r="A10" s="9"/>
      <c r="B10" s="14" t="s">
        <v>181</v>
      </c>
      <c r="C10" s="11">
        <v>4186019088</v>
      </c>
      <c r="D10" s="15">
        <v>92549</v>
      </c>
      <c r="E10" s="19"/>
      <c r="F10" s="83">
        <v>299</v>
      </c>
    </row>
    <row r="11" spans="1:6" ht="21.75" customHeight="1">
      <c r="A11" s="9"/>
      <c r="B11" s="14" t="s">
        <v>27</v>
      </c>
      <c r="C11" s="11">
        <v>4186019126</v>
      </c>
      <c r="D11" s="31">
        <v>700</v>
      </c>
      <c r="E11" s="22"/>
      <c r="F11" s="83">
        <v>150</v>
      </c>
    </row>
    <row r="12" spans="1:6" ht="21.75" customHeight="1">
      <c r="A12" s="9"/>
      <c r="B12" s="14" t="s">
        <v>28</v>
      </c>
      <c r="C12" s="11">
        <v>4186019096</v>
      </c>
      <c r="D12" s="31">
        <v>9917</v>
      </c>
      <c r="E12" s="22"/>
      <c r="F12" s="83">
        <v>153</v>
      </c>
    </row>
    <row r="13" spans="1:6" ht="21.75" customHeight="1">
      <c r="A13" s="9"/>
      <c r="B13" s="14" t="s">
        <v>125</v>
      </c>
      <c r="C13" s="11">
        <v>4186016534</v>
      </c>
      <c r="D13" s="45">
        <v>123413</v>
      </c>
      <c r="E13" s="48"/>
      <c r="F13" s="83">
        <v>281</v>
      </c>
    </row>
    <row r="14" spans="1:6" ht="21.75" customHeight="1">
      <c r="A14" s="9"/>
      <c r="B14" s="14" t="s">
        <v>207</v>
      </c>
      <c r="C14" s="11">
        <v>4180741113</v>
      </c>
      <c r="D14" s="45"/>
      <c r="E14" s="48"/>
      <c r="F14" s="83">
        <v>209</v>
      </c>
    </row>
    <row r="15" spans="1:6" ht="21.75" customHeight="1">
      <c r="A15" s="9"/>
      <c r="B15" s="14" t="s">
        <v>160</v>
      </c>
      <c r="C15" s="11">
        <v>4436006980</v>
      </c>
      <c r="D15" s="45">
        <v>241295</v>
      </c>
      <c r="E15" s="48"/>
      <c r="F15" s="83">
        <v>347</v>
      </c>
    </row>
    <row r="16" spans="1:6" ht="21.75" customHeight="1">
      <c r="A16" s="9"/>
      <c r="B16" s="14" t="s">
        <v>40</v>
      </c>
      <c r="C16" s="11">
        <v>4430274789</v>
      </c>
      <c r="D16" s="45">
        <v>8013</v>
      </c>
      <c r="E16" s="48"/>
      <c r="F16" s="83">
        <v>307</v>
      </c>
    </row>
    <row r="17" spans="1:6" ht="21.75" customHeight="1">
      <c r="A17" s="9"/>
      <c r="B17" s="98" t="s">
        <v>176</v>
      </c>
      <c r="C17" s="11">
        <v>4260495623</v>
      </c>
      <c r="D17" s="45">
        <v>51096</v>
      </c>
      <c r="E17" s="48"/>
      <c r="F17" s="83">
        <v>290</v>
      </c>
    </row>
    <row r="18" spans="1:6" ht="21.75" customHeight="1">
      <c r="A18" s="9"/>
      <c r="B18" s="12" t="s">
        <v>208</v>
      </c>
      <c r="C18" s="24">
        <v>4430197881</v>
      </c>
      <c r="D18" s="45">
        <v>5059</v>
      </c>
      <c r="E18" s="48"/>
      <c r="F18" s="83">
        <v>303</v>
      </c>
    </row>
    <row r="19" spans="1:6" ht="21.75" customHeight="1">
      <c r="A19" s="9"/>
      <c r="B19" s="12" t="s">
        <v>199</v>
      </c>
      <c r="C19" s="24">
        <v>4260390945</v>
      </c>
      <c r="D19" s="45">
        <v>11040</v>
      </c>
      <c r="E19" s="48"/>
      <c r="F19" s="83">
        <v>298</v>
      </c>
    </row>
    <row r="20" spans="1:6" ht="21.75" customHeight="1">
      <c r="A20" s="9"/>
      <c r="B20" s="12" t="s">
        <v>128</v>
      </c>
      <c r="C20" s="24">
        <v>4180188511</v>
      </c>
      <c r="D20" s="45">
        <v>159204</v>
      </c>
      <c r="E20" s="48"/>
      <c r="F20" s="83">
        <v>198</v>
      </c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929183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D7++D8+D10+D13+D14+D15+D17+D19+D20</f>
        <v>822952</v>
      </c>
      <c r="F24" s="70"/>
    </row>
    <row r="25" spans="1:6" s="27" customFormat="1" ht="18.75">
      <c r="A25" s="8"/>
      <c r="C25" s="53" t="s">
        <v>168</v>
      </c>
      <c r="D25" s="55">
        <f>D22-D24</f>
        <v>106231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D4:E4"/>
    <mergeCell ref="A3:F3"/>
    <mergeCell ref="A1:F1"/>
    <mergeCell ref="A2:F2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workbookViewId="0" topLeftCell="A4">
      <selection activeCell="F13" sqref="F13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10</v>
      </c>
      <c r="C5" s="11"/>
      <c r="D5" s="15"/>
      <c r="E5" s="13"/>
      <c r="F5" s="68"/>
    </row>
    <row r="6" spans="1:6" ht="21.75" customHeight="1">
      <c r="A6" s="9"/>
      <c r="B6" s="14" t="s">
        <v>48</v>
      </c>
      <c r="C6" s="11">
        <v>4316006037</v>
      </c>
      <c r="D6" s="15">
        <v>24673</v>
      </c>
      <c r="E6" s="16"/>
      <c r="F6" s="83">
        <v>302</v>
      </c>
    </row>
    <row r="7" spans="1:6" ht="21.75" customHeight="1">
      <c r="A7" s="9"/>
      <c r="B7" s="14" t="s">
        <v>49</v>
      </c>
      <c r="C7" s="11">
        <v>4316005936</v>
      </c>
      <c r="D7" s="15">
        <v>3483</v>
      </c>
      <c r="E7" s="19"/>
      <c r="F7" s="83">
        <v>300</v>
      </c>
    </row>
    <row r="8" spans="1:6" ht="21.75" customHeight="1">
      <c r="A8" s="9"/>
      <c r="B8" s="14" t="s">
        <v>50</v>
      </c>
      <c r="C8" s="11">
        <v>4316006045</v>
      </c>
      <c r="D8" s="15">
        <v>600</v>
      </c>
      <c r="E8" s="19"/>
      <c r="F8" s="83">
        <v>241</v>
      </c>
    </row>
    <row r="9" spans="1:6" ht="21.75" customHeight="1">
      <c r="A9" s="9"/>
      <c r="B9" s="14" t="s">
        <v>51</v>
      </c>
      <c r="C9" s="11">
        <v>4316006010</v>
      </c>
      <c r="D9" s="15">
        <v>20234</v>
      </c>
      <c r="E9" s="19"/>
      <c r="F9" s="83">
        <v>326</v>
      </c>
    </row>
    <row r="10" spans="1:6" ht="21.75" customHeight="1">
      <c r="A10" s="9"/>
      <c r="B10" s="14" t="s">
        <v>52</v>
      </c>
      <c r="C10" s="11">
        <v>4316005960</v>
      </c>
      <c r="D10" s="15">
        <v>1283</v>
      </c>
      <c r="E10" s="19"/>
      <c r="F10" s="83">
        <v>291</v>
      </c>
    </row>
    <row r="11" spans="1:6" ht="21.75" customHeight="1">
      <c r="A11" s="9"/>
      <c r="B11" s="14" t="s">
        <v>53</v>
      </c>
      <c r="C11" s="11">
        <v>4316008013</v>
      </c>
      <c r="D11" s="15"/>
      <c r="E11" s="22"/>
      <c r="F11" s="83">
        <v>349</v>
      </c>
    </row>
    <row r="12" spans="1:6" ht="21.75" customHeight="1">
      <c r="A12" s="9"/>
      <c r="B12" s="14" t="s">
        <v>54</v>
      </c>
      <c r="C12" s="11">
        <v>4316006053</v>
      </c>
      <c r="D12" s="15">
        <v>28894</v>
      </c>
      <c r="E12" s="22"/>
      <c r="F12" s="83">
        <v>312</v>
      </c>
    </row>
    <row r="13" spans="1:6" ht="21.75" customHeight="1">
      <c r="A13" s="9"/>
      <c r="B13" s="14" t="s">
        <v>134</v>
      </c>
      <c r="C13" s="11">
        <v>4316005901</v>
      </c>
      <c r="D13" s="15">
        <v>7242</v>
      </c>
      <c r="E13" s="48"/>
      <c r="F13" s="83">
        <v>335</v>
      </c>
    </row>
    <row r="14" spans="1:6" ht="21.75" customHeight="1">
      <c r="A14" s="9"/>
      <c r="B14" s="14" t="s">
        <v>135</v>
      </c>
      <c r="C14" s="11">
        <v>4310728723</v>
      </c>
      <c r="D14" s="15">
        <v>37749</v>
      </c>
      <c r="E14" s="48"/>
      <c r="F14" s="83">
        <v>327</v>
      </c>
    </row>
    <row r="15" spans="1:6" ht="21.75" customHeight="1">
      <c r="A15" s="9">
        <v>2</v>
      </c>
      <c r="B15" s="10" t="s">
        <v>13</v>
      </c>
      <c r="C15" s="11"/>
      <c r="D15" s="15"/>
      <c r="E15" s="48"/>
      <c r="F15" s="83"/>
    </row>
    <row r="16" spans="1:6" ht="21.75" customHeight="1">
      <c r="A16" s="9"/>
      <c r="B16" s="14" t="s">
        <v>74</v>
      </c>
      <c r="C16" s="11">
        <v>4316005987</v>
      </c>
      <c r="D16" s="15"/>
      <c r="E16" s="48"/>
      <c r="F16" s="83">
        <v>305</v>
      </c>
    </row>
    <row r="17" spans="1:6" ht="21.75" customHeight="1">
      <c r="A17" s="9"/>
      <c r="B17" s="14" t="s">
        <v>205</v>
      </c>
      <c r="C17" s="11">
        <v>4310018904</v>
      </c>
      <c r="D17" s="15"/>
      <c r="E17" s="48"/>
      <c r="F17" s="83">
        <v>145</v>
      </c>
    </row>
    <row r="18" spans="1:6" ht="21.75" customHeight="1">
      <c r="A18" s="9"/>
      <c r="B18" s="14" t="s">
        <v>206</v>
      </c>
      <c r="C18" s="11">
        <v>4310095518</v>
      </c>
      <c r="D18" s="15"/>
      <c r="E18" s="48"/>
      <c r="F18" s="83">
        <v>245</v>
      </c>
    </row>
    <row r="19" spans="1:6" ht="21.75" customHeight="1">
      <c r="A19" s="9"/>
      <c r="B19" s="14" t="s">
        <v>76</v>
      </c>
      <c r="C19" s="11">
        <v>4310206204</v>
      </c>
      <c r="D19" s="15"/>
      <c r="E19" s="48"/>
      <c r="F19" s="83">
        <v>236</v>
      </c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124158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D13+D14+D17+D18</f>
        <v>44991</v>
      </c>
      <c r="F24" s="70"/>
    </row>
    <row r="25" spans="1:6" s="27" customFormat="1" ht="18.75">
      <c r="A25" s="8"/>
      <c r="C25" s="53" t="s">
        <v>168</v>
      </c>
      <c r="D25" s="55">
        <f>D22-D24</f>
        <v>79167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F6" sqref="F6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19" t="s">
        <v>173</v>
      </c>
      <c r="B2" s="119"/>
      <c r="C2" s="119"/>
      <c r="D2" s="119"/>
    </row>
    <row r="3" spans="1:4" ht="45.75">
      <c r="A3" s="119" t="s">
        <v>215</v>
      </c>
      <c r="B3" s="119"/>
      <c r="C3" s="119"/>
      <c r="D3" s="119"/>
    </row>
    <row r="4" spans="2:5" ht="60.75">
      <c r="B4" s="3" t="s">
        <v>166</v>
      </c>
      <c r="C4" s="4" t="e">
        <f>สาขากุมภวาปี!D26+สาขาหนองหาน!D36+สาขาบ้านดุง!D28+สาขากุดจับ!D31+ส่วนแยกทุ่งฝน!D22+จังหวัด!D39+สาขาบ้านผิอ!D24+สาขาเพ็ญ!D29+สาขาศรีธาตุ!D24+ส่วนแยกน้ำโสม!D24+ส่วนแยกโนนสะอาด!D23+สาขาหนองวัวซอ!D24</f>
        <v>#VALUE!</v>
      </c>
      <c r="D4" s="1"/>
      <c r="E4" s="1"/>
    </row>
    <row r="5" spans="2:5" ht="60.75">
      <c r="B5" s="3" t="s">
        <v>167</v>
      </c>
      <c r="C5" s="100" t="e">
        <f>สาขากุมภวาปี!D27+สาขาหนองหาน!D37+สาขาบ้านดุง!D29+สาขากุดจับ!D32+ส่วนแยกทุ่งฝน!D23+จังหวัด!D40+สาขาบ้านผิอ!D25+สาขาเพ็ญ!D30+สาขาศรีธาตุ!D25+ส่วนแยกน้ำโสม!D25+ส่วนแยกโนนสะอาด!D24+สาขาหนองวัวซอ!D25</f>
        <v>#VALUE!</v>
      </c>
      <c r="D5" s="1"/>
      <c r="E5" s="1"/>
    </row>
    <row r="6" spans="2:5" ht="61.5" thickBot="1">
      <c r="B6" s="3"/>
      <c r="C6" s="5" t="e">
        <f>SUM(C4:C5)</f>
        <v>#VALUE!</v>
      </c>
      <c r="D6" s="1"/>
      <c r="E6" s="1"/>
    </row>
    <row r="7" ht="19.5" thickTop="1"/>
    <row r="8" spans="2:3" ht="26.25">
      <c r="B8" s="120" t="s">
        <v>214</v>
      </c>
      <c r="C8" s="12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110" zoomScaleNormal="125" zoomScaleSheetLayoutView="110" zoomScalePageLayoutView="0" workbookViewId="0" topLeftCell="A12">
      <selection activeCell="F11" sqref="F11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15</v>
      </c>
      <c r="C5" s="11"/>
      <c r="D5" s="12"/>
      <c r="E5" s="13"/>
      <c r="F5" s="13"/>
    </row>
    <row r="6" spans="1:6" ht="21.75" customHeight="1">
      <c r="A6" s="14"/>
      <c r="B6" s="14" t="s">
        <v>174</v>
      </c>
      <c r="C6" s="11">
        <v>4016079985</v>
      </c>
      <c r="D6" s="15">
        <v>668099</v>
      </c>
      <c r="E6" s="16"/>
      <c r="F6" s="81">
        <v>138</v>
      </c>
    </row>
    <row r="7" spans="1:6" ht="21.75" customHeight="1">
      <c r="A7" s="14"/>
      <c r="B7" s="14" t="s">
        <v>82</v>
      </c>
      <c r="C7" s="11">
        <v>4266017464</v>
      </c>
      <c r="D7" s="15">
        <v>569993</v>
      </c>
      <c r="E7" s="16"/>
      <c r="F7" s="81">
        <v>287</v>
      </c>
    </row>
    <row r="8" spans="1:6" ht="21.75" customHeight="1">
      <c r="A8" s="14"/>
      <c r="B8" s="14" t="s">
        <v>83</v>
      </c>
      <c r="C8" s="11">
        <v>4010404159</v>
      </c>
      <c r="D8" s="15">
        <v>380233</v>
      </c>
      <c r="E8" s="16"/>
      <c r="F8" s="81">
        <v>124</v>
      </c>
    </row>
    <row r="9" spans="1:6" ht="21.75" customHeight="1">
      <c r="A9" s="14"/>
      <c r="B9" s="14" t="s">
        <v>84</v>
      </c>
      <c r="C9" s="11">
        <v>4436006670</v>
      </c>
      <c r="D9" s="15">
        <v>469321</v>
      </c>
      <c r="E9" s="16"/>
      <c r="F9" s="81">
        <v>348</v>
      </c>
    </row>
    <row r="10" spans="1:6" ht="21.75" customHeight="1">
      <c r="A10" s="14"/>
      <c r="B10" s="14" t="s">
        <v>185</v>
      </c>
      <c r="C10" s="11">
        <v>2926005938</v>
      </c>
      <c r="D10" s="15">
        <v>215418</v>
      </c>
      <c r="E10" s="16"/>
      <c r="F10" s="81">
        <v>295</v>
      </c>
    </row>
    <row r="11" spans="1:6" ht="21.75" customHeight="1">
      <c r="A11" s="14" t="s">
        <v>204</v>
      </c>
      <c r="B11" s="14" t="s">
        <v>85</v>
      </c>
      <c r="C11" s="11">
        <v>4016080053</v>
      </c>
      <c r="D11" s="15">
        <v>525510</v>
      </c>
      <c r="E11" s="16"/>
      <c r="F11" s="81">
        <v>202</v>
      </c>
    </row>
    <row r="12" spans="1:6" ht="21.75" customHeight="1">
      <c r="A12" s="14"/>
      <c r="B12" s="14" t="s">
        <v>159</v>
      </c>
      <c r="C12" s="11">
        <v>2926005970</v>
      </c>
      <c r="D12" s="15">
        <v>74385</v>
      </c>
      <c r="E12" s="16"/>
      <c r="F12" s="81">
        <v>286</v>
      </c>
    </row>
    <row r="13" spans="1:6" ht="21.75" customHeight="1">
      <c r="A13" s="14"/>
      <c r="B13" s="14" t="s">
        <v>94</v>
      </c>
      <c r="C13" s="11">
        <v>4016079853</v>
      </c>
      <c r="D13" s="15">
        <v>836381</v>
      </c>
      <c r="E13" s="16"/>
      <c r="F13" s="81">
        <v>151</v>
      </c>
    </row>
    <row r="14" spans="1:6" ht="21.75" customHeight="1">
      <c r="A14" s="14"/>
      <c r="B14" s="14" t="s">
        <v>86</v>
      </c>
      <c r="C14" s="11">
        <v>2926005989</v>
      </c>
      <c r="D14" s="18">
        <v>307052</v>
      </c>
      <c r="E14" s="16"/>
      <c r="F14" s="81">
        <v>350</v>
      </c>
    </row>
    <row r="15" spans="1:6" ht="21.75" customHeight="1">
      <c r="A15" s="14"/>
      <c r="B15" s="14" t="s">
        <v>95</v>
      </c>
      <c r="C15" s="11">
        <v>4436006603</v>
      </c>
      <c r="D15" s="20">
        <v>280915</v>
      </c>
      <c r="E15" s="19"/>
      <c r="F15" s="81">
        <v>270</v>
      </c>
    </row>
    <row r="16" spans="1:6" ht="21.75" customHeight="1">
      <c r="A16" s="14"/>
      <c r="B16" s="14" t="s">
        <v>87</v>
      </c>
      <c r="C16" s="11">
        <v>4010473010</v>
      </c>
      <c r="D16" s="20">
        <v>19504</v>
      </c>
      <c r="E16" s="19"/>
      <c r="F16" s="81">
        <v>211</v>
      </c>
    </row>
    <row r="17" spans="1:6" ht="21.75" customHeight="1">
      <c r="A17" s="14"/>
      <c r="B17" s="14" t="s">
        <v>88</v>
      </c>
      <c r="C17" s="11">
        <v>2920013173</v>
      </c>
      <c r="D17" s="20">
        <v>126932</v>
      </c>
      <c r="E17" s="19"/>
      <c r="F17" s="81">
        <v>137</v>
      </c>
    </row>
    <row r="18" spans="1:6" ht="21.75" customHeight="1">
      <c r="A18" s="14"/>
      <c r="B18" s="14" t="s">
        <v>89</v>
      </c>
      <c r="C18" s="11">
        <v>4010392592</v>
      </c>
      <c r="D18" s="21">
        <v>360314</v>
      </c>
      <c r="E18" s="19"/>
      <c r="F18" s="81">
        <v>121</v>
      </c>
    </row>
    <row r="19" spans="1:6" ht="21.75" customHeight="1">
      <c r="A19" s="14"/>
      <c r="B19" s="14" t="s">
        <v>90</v>
      </c>
      <c r="C19" s="11">
        <v>4436006581</v>
      </c>
      <c r="D19" s="44">
        <v>449605</v>
      </c>
      <c r="E19" s="22"/>
      <c r="F19" s="81">
        <v>329</v>
      </c>
    </row>
    <row r="20" spans="1:6" ht="21.75" customHeight="1">
      <c r="A20" s="14"/>
      <c r="B20" s="14" t="s">
        <v>93</v>
      </c>
      <c r="C20" s="17">
        <v>9814475092</v>
      </c>
      <c r="D20" s="46">
        <v>624609</v>
      </c>
      <c r="E20" s="22"/>
      <c r="F20" s="81">
        <v>149</v>
      </c>
    </row>
    <row r="21" spans="1:6" ht="21.75" customHeight="1">
      <c r="A21" s="14"/>
      <c r="B21" s="14" t="s">
        <v>92</v>
      </c>
      <c r="C21" s="17">
        <v>4016079926</v>
      </c>
      <c r="D21" s="21">
        <v>184215</v>
      </c>
      <c r="E21" s="22"/>
      <c r="F21" s="81">
        <v>193</v>
      </c>
    </row>
    <row r="22" spans="1:6" ht="21.75" customHeight="1">
      <c r="A22" s="14"/>
      <c r="B22" s="14" t="s">
        <v>91</v>
      </c>
      <c r="C22" s="11">
        <v>2920011561</v>
      </c>
      <c r="D22" s="21">
        <v>400466</v>
      </c>
      <c r="E22" s="22"/>
      <c r="F22" s="81">
        <v>346</v>
      </c>
    </row>
    <row r="23" spans="1:6" ht="21.75" customHeight="1">
      <c r="A23" s="14"/>
      <c r="B23" s="14" t="s">
        <v>169</v>
      </c>
      <c r="C23" s="11">
        <v>4260044141</v>
      </c>
      <c r="D23" s="21">
        <v>595842</v>
      </c>
      <c r="E23" s="22"/>
      <c r="F23" s="81">
        <v>181</v>
      </c>
    </row>
    <row r="24" spans="1:6" ht="21.75" customHeight="1">
      <c r="A24" s="14"/>
      <c r="B24" s="14" t="s">
        <v>140</v>
      </c>
      <c r="C24" s="47" t="s">
        <v>213</v>
      </c>
      <c r="D24" s="21">
        <v>6438059</v>
      </c>
      <c r="E24" s="22"/>
      <c r="F24" s="81">
        <v>162</v>
      </c>
    </row>
    <row r="25" spans="1:6" ht="21.75" customHeight="1">
      <c r="A25" s="14"/>
      <c r="B25" s="14" t="s">
        <v>141</v>
      </c>
      <c r="C25" s="11">
        <v>9500153807</v>
      </c>
      <c r="D25" s="21">
        <v>2045678</v>
      </c>
      <c r="E25" s="22"/>
      <c r="F25" s="81">
        <v>144</v>
      </c>
    </row>
    <row r="26" spans="1:6" ht="21.75" customHeight="1">
      <c r="A26" s="14"/>
      <c r="B26" s="14" t="s">
        <v>161</v>
      </c>
      <c r="C26" s="11">
        <v>4016079896</v>
      </c>
      <c r="D26" s="21">
        <v>192186</v>
      </c>
      <c r="E26" s="22"/>
      <c r="F26" s="81">
        <v>189</v>
      </c>
    </row>
    <row r="27" spans="1:6" ht="21.75" customHeight="1">
      <c r="A27" s="14"/>
      <c r="B27" s="14" t="s">
        <v>162</v>
      </c>
      <c r="C27" s="11">
        <v>4436006700</v>
      </c>
      <c r="D27" s="21">
        <v>3105023</v>
      </c>
      <c r="E27" s="22"/>
      <c r="F27" s="81">
        <v>143</v>
      </c>
    </row>
    <row r="28" spans="1:6" ht="21.75" customHeight="1">
      <c r="A28" s="14"/>
      <c r="B28" s="14" t="s">
        <v>142</v>
      </c>
      <c r="C28" s="11">
        <v>4016080029</v>
      </c>
      <c r="D28" s="31">
        <v>43846</v>
      </c>
      <c r="E28" s="22"/>
      <c r="F28" s="81">
        <v>127</v>
      </c>
    </row>
    <row r="29" spans="1:6" ht="21.75" customHeight="1">
      <c r="A29" s="14"/>
      <c r="B29" s="14" t="s">
        <v>143</v>
      </c>
      <c r="C29" s="11">
        <v>4016080002</v>
      </c>
      <c r="D29" s="21">
        <v>607053</v>
      </c>
      <c r="E29" s="22"/>
      <c r="F29" s="81">
        <v>141</v>
      </c>
    </row>
    <row r="30" spans="1:6" ht="21.75" customHeight="1">
      <c r="A30" s="14"/>
      <c r="B30" s="14" t="s">
        <v>144</v>
      </c>
      <c r="C30" s="11">
        <v>4016080231</v>
      </c>
      <c r="D30" s="21">
        <v>287120</v>
      </c>
      <c r="E30" s="22"/>
      <c r="F30" s="81">
        <v>332</v>
      </c>
    </row>
    <row r="31" spans="1:6" ht="21.75" customHeight="1">
      <c r="A31" s="14"/>
      <c r="B31" s="14" t="s">
        <v>172</v>
      </c>
      <c r="C31" s="11">
        <v>4180248743</v>
      </c>
      <c r="D31" s="15">
        <v>141616</v>
      </c>
      <c r="E31" s="13"/>
      <c r="F31" s="81">
        <v>125</v>
      </c>
    </row>
    <row r="32" spans="1:6" ht="21.75" customHeight="1">
      <c r="A32" s="14"/>
      <c r="B32" s="14" t="s">
        <v>96</v>
      </c>
      <c r="C32" s="11">
        <v>4186018324</v>
      </c>
      <c r="D32" s="33">
        <v>15900</v>
      </c>
      <c r="E32" s="13"/>
      <c r="F32" s="81">
        <v>238</v>
      </c>
    </row>
    <row r="33" spans="1:6" ht="21.75" customHeight="1">
      <c r="A33" s="14"/>
      <c r="B33" s="14" t="s">
        <v>97</v>
      </c>
      <c r="C33" s="11">
        <v>4186018790</v>
      </c>
      <c r="D33" s="33">
        <v>75919</v>
      </c>
      <c r="E33" s="13"/>
      <c r="F33" s="81">
        <v>180</v>
      </c>
    </row>
    <row r="34" spans="1:6" ht="21.75" customHeight="1">
      <c r="A34" s="14"/>
      <c r="B34" s="14" t="s">
        <v>98</v>
      </c>
      <c r="C34" s="11">
        <v>4186019207</v>
      </c>
      <c r="D34" s="33">
        <v>24643</v>
      </c>
      <c r="E34" s="13"/>
      <c r="F34" s="81">
        <v>190</v>
      </c>
    </row>
    <row r="35" spans="1:6" ht="21.75" customHeight="1">
      <c r="A35" s="14"/>
      <c r="B35" s="14" t="s">
        <v>148</v>
      </c>
      <c r="C35" s="11">
        <v>4180078945</v>
      </c>
      <c r="D35" s="88">
        <v>83848</v>
      </c>
      <c r="E35" s="13"/>
      <c r="F35" s="81">
        <v>166</v>
      </c>
    </row>
    <row r="36" spans="1:6" ht="21.75" customHeight="1">
      <c r="A36" s="14"/>
      <c r="B36" s="90"/>
      <c r="C36" s="11"/>
      <c r="D36" s="45"/>
      <c r="E36" s="22"/>
      <c r="F36" s="81"/>
    </row>
    <row r="37" spans="1:6" ht="21.75" customHeight="1" thickBot="1">
      <c r="A37" s="12"/>
      <c r="B37" s="23" t="s">
        <v>20</v>
      </c>
      <c r="C37" s="24"/>
      <c r="D37" s="42">
        <f>SUM(D6:D35)</f>
        <v>20149685</v>
      </c>
      <c r="E37" s="22">
        <f>SUM(D37)</f>
        <v>20149685</v>
      </c>
      <c r="F37" s="43"/>
    </row>
    <row r="38" ht="21.75" customHeight="1" thickTop="1">
      <c r="B38" s="87"/>
    </row>
    <row r="39" spans="3:4" ht="21.75" customHeight="1">
      <c r="C39" s="2" t="s">
        <v>166</v>
      </c>
      <c r="D39" s="7">
        <f>D12+D24+D25+D26+D27+D28+D29+D30+D23+D10+D31+D35</f>
        <v>13830074</v>
      </c>
    </row>
    <row r="40" spans="3:4" ht="21.75" customHeight="1">
      <c r="C40" s="2" t="s">
        <v>168</v>
      </c>
      <c r="D40" s="7">
        <f>D37-D39</f>
        <v>6319611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25" zoomScaleSheetLayoutView="100" zoomScalePageLayoutView="0" workbookViewId="0" topLeftCell="A24">
      <selection activeCell="D30" sqref="D30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" customHeight="1">
      <c r="A1" s="114" t="s">
        <v>21</v>
      </c>
      <c r="B1" s="114"/>
      <c r="C1" s="114"/>
      <c r="D1" s="114"/>
      <c r="E1" s="114"/>
      <c r="F1" s="114"/>
    </row>
    <row r="2" spans="1:6" ht="21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7" ht="21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  <c r="G4" s="60"/>
    </row>
    <row r="5" spans="1:6" ht="19.5" customHeight="1">
      <c r="A5" s="9">
        <v>1</v>
      </c>
      <c r="B5" s="10" t="s">
        <v>11</v>
      </c>
      <c r="C5" s="11"/>
      <c r="D5" s="15"/>
      <c r="E5" s="13"/>
      <c r="F5" s="13"/>
    </row>
    <row r="6" spans="1:7" ht="21" customHeight="1">
      <c r="A6" s="9"/>
      <c r="B6" s="14" t="s">
        <v>55</v>
      </c>
      <c r="C6" s="11">
        <v>4436006964</v>
      </c>
      <c r="D6" s="18">
        <v>166805</v>
      </c>
      <c r="E6" s="19">
        <f aca="true" t="shared" si="0" ref="E6:E25">SUM(D6)</f>
        <v>166805</v>
      </c>
      <c r="F6" s="81">
        <v>304</v>
      </c>
      <c r="G6" s="64"/>
    </row>
    <row r="7" spans="1:7" ht="21" customHeight="1">
      <c r="A7" s="9"/>
      <c r="B7" s="14" t="s">
        <v>163</v>
      </c>
      <c r="C7" s="11">
        <v>4430392110</v>
      </c>
      <c r="D7" s="20">
        <v>130728</v>
      </c>
      <c r="E7" s="19">
        <f t="shared" si="0"/>
        <v>130728</v>
      </c>
      <c r="F7" s="81">
        <v>131</v>
      </c>
      <c r="G7" s="64"/>
    </row>
    <row r="8" spans="1:7" ht="21" customHeight="1">
      <c r="A8" s="9"/>
      <c r="B8" s="14" t="s">
        <v>159</v>
      </c>
      <c r="C8" s="11">
        <v>4430164487</v>
      </c>
      <c r="D8" s="20">
        <v>125453</v>
      </c>
      <c r="E8" s="19">
        <f t="shared" si="0"/>
        <v>125453</v>
      </c>
      <c r="F8" s="81">
        <v>130</v>
      </c>
      <c r="G8" s="64"/>
    </row>
    <row r="9" spans="1:7" ht="21" customHeight="1">
      <c r="A9" s="9"/>
      <c r="B9" s="14" t="s">
        <v>56</v>
      </c>
      <c r="C9" s="11">
        <v>4260062824</v>
      </c>
      <c r="D9" s="20">
        <v>65981</v>
      </c>
      <c r="E9" s="19">
        <f t="shared" si="0"/>
        <v>65981</v>
      </c>
      <c r="F9" s="81">
        <v>147</v>
      </c>
      <c r="G9" s="64"/>
    </row>
    <row r="10" spans="1:7" ht="21" customHeight="1">
      <c r="A10" s="9"/>
      <c r="B10" s="14" t="s">
        <v>57</v>
      </c>
      <c r="C10" s="11">
        <v>4431401016</v>
      </c>
      <c r="D10" s="21">
        <v>225585</v>
      </c>
      <c r="E10" s="22">
        <f t="shared" si="0"/>
        <v>225585</v>
      </c>
      <c r="F10" s="81">
        <v>187</v>
      </c>
      <c r="G10" s="64"/>
    </row>
    <row r="11" spans="1:7" ht="21" customHeight="1">
      <c r="A11" s="9"/>
      <c r="B11" s="14" t="s">
        <v>58</v>
      </c>
      <c r="C11" s="11">
        <v>4436006689</v>
      </c>
      <c r="D11" s="21">
        <v>304625</v>
      </c>
      <c r="E11" s="22">
        <f t="shared" si="0"/>
        <v>304625</v>
      </c>
      <c r="F11" s="81">
        <v>331</v>
      </c>
      <c r="G11" s="64"/>
    </row>
    <row r="12" spans="1:7" ht="21" customHeight="1">
      <c r="A12" s="9"/>
      <c r="B12" s="14" t="s">
        <v>59</v>
      </c>
      <c r="C12" s="11">
        <v>4436006859</v>
      </c>
      <c r="D12" s="21">
        <v>198612</v>
      </c>
      <c r="E12" s="22">
        <f t="shared" si="0"/>
        <v>198612</v>
      </c>
      <c r="F12" s="81">
        <v>173</v>
      </c>
      <c r="G12" s="64"/>
    </row>
    <row r="13" spans="1:7" ht="21" customHeight="1">
      <c r="A13" s="9"/>
      <c r="B13" s="14" t="s">
        <v>191</v>
      </c>
      <c r="C13" s="11">
        <v>4436006816</v>
      </c>
      <c r="D13" s="21">
        <v>81498</v>
      </c>
      <c r="E13" s="22">
        <f t="shared" si="0"/>
        <v>81498</v>
      </c>
      <c r="F13" s="81">
        <v>343</v>
      </c>
      <c r="G13" s="64"/>
    </row>
    <row r="14" spans="1:7" ht="21" customHeight="1">
      <c r="A14" s="9"/>
      <c r="B14" s="14" t="s">
        <v>60</v>
      </c>
      <c r="C14" s="11">
        <v>4436006808</v>
      </c>
      <c r="D14" s="21">
        <v>39089</v>
      </c>
      <c r="E14" s="22">
        <f t="shared" si="0"/>
        <v>39089</v>
      </c>
      <c r="F14" s="81">
        <v>165</v>
      </c>
      <c r="G14" s="64"/>
    </row>
    <row r="15" spans="1:7" ht="21" customHeight="1">
      <c r="A15" s="9"/>
      <c r="B15" s="14" t="s">
        <v>61</v>
      </c>
      <c r="C15" s="11">
        <v>4436006735</v>
      </c>
      <c r="D15" s="31">
        <v>47026</v>
      </c>
      <c r="E15" s="22">
        <f t="shared" si="0"/>
        <v>47026</v>
      </c>
      <c r="F15" s="81">
        <v>338</v>
      </c>
      <c r="G15" s="64"/>
    </row>
    <row r="16" spans="1:7" ht="21" customHeight="1">
      <c r="A16" s="9"/>
      <c r="B16" s="14" t="s">
        <v>62</v>
      </c>
      <c r="C16" s="11">
        <v>4436006786</v>
      </c>
      <c r="D16" s="21">
        <v>124801</v>
      </c>
      <c r="E16" s="22">
        <f t="shared" si="0"/>
        <v>124801</v>
      </c>
      <c r="F16" s="81">
        <v>339</v>
      </c>
      <c r="G16" s="64"/>
    </row>
    <row r="17" spans="1:7" ht="21" customHeight="1">
      <c r="A17" s="9"/>
      <c r="B17" s="14" t="s">
        <v>63</v>
      </c>
      <c r="C17" s="11">
        <v>4436006654</v>
      </c>
      <c r="D17" s="21">
        <v>66581</v>
      </c>
      <c r="E17" s="22">
        <f t="shared" si="0"/>
        <v>66581</v>
      </c>
      <c r="F17" s="81">
        <v>243</v>
      </c>
      <c r="G17" s="64"/>
    </row>
    <row r="18" spans="1:7" ht="21" customHeight="1">
      <c r="A18" s="32"/>
      <c r="B18" s="12" t="s">
        <v>136</v>
      </c>
      <c r="C18" s="11">
        <v>4016079888</v>
      </c>
      <c r="D18" s="15">
        <v>54638</v>
      </c>
      <c r="E18" s="26">
        <f t="shared" si="0"/>
        <v>54638</v>
      </c>
      <c r="F18" s="81">
        <v>139</v>
      </c>
      <c r="G18" s="64"/>
    </row>
    <row r="19" spans="1:7" ht="21" customHeight="1">
      <c r="A19" s="32"/>
      <c r="B19" s="12" t="s">
        <v>137</v>
      </c>
      <c r="C19" s="24">
        <v>4010877847</v>
      </c>
      <c r="D19" s="15">
        <v>26938</v>
      </c>
      <c r="E19" s="26">
        <f t="shared" si="0"/>
        <v>26938</v>
      </c>
      <c r="F19" s="81">
        <v>133</v>
      </c>
      <c r="G19" s="64"/>
    </row>
    <row r="20" spans="1:7" ht="21" customHeight="1">
      <c r="A20" s="32"/>
      <c r="B20" s="12" t="s">
        <v>138</v>
      </c>
      <c r="C20" s="24">
        <v>4500168451</v>
      </c>
      <c r="D20" s="15">
        <v>160840</v>
      </c>
      <c r="E20" s="26">
        <f t="shared" si="0"/>
        <v>160840</v>
      </c>
      <c r="F20" s="81">
        <v>135</v>
      </c>
      <c r="G20" s="64"/>
    </row>
    <row r="21" spans="1:7" ht="21" customHeight="1">
      <c r="A21" s="34"/>
      <c r="B21" s="14" t="s">
        <v>194</v>
      </c>
      <c r="C21" s="11">
        <v>4436006921</v>
      </c>
      <c r="D21" s="21">
        <v>71306</v>
      </c>
      <c r="E21" s="22">
        <f t="shared" si="0"/>
        <v>71306</v>
      </c>
      <c r="F21" s="81">
        <v>163</v>
      </c>
      <c r="G21" s="65"/>
    </row>
    <row r="22" spans="1:7" ht="21" customHeight="1">
      <c r="A22" s="9"/>
      <c r="B22" s="14" t="s">
        <v>29</v>
      </c>
      <c r="C22" s="11">
        <v>4436007022</v>
      </c>
      <c r="D22" s="15">
        <v>10051</v>
      </c>
      <c r="E22" s="22">
        <f t="shared" si="0"/>
        <v>10051</v>
      </c>
      <c r="F22" s="81">
        <v>337</v>
      </c>
      <c r="G22" s="65"/>
    </row>
    <row r="23" spans="1:7" ht="21" customHeight="1">
      <c r="A23" s="9"/>
      <c r="B23" s="14" t="s">
        <v>30</v>
      </c>
      <c r="C23" s="11">
        <v>4436006913</v>
      </c>
      <c r="D23" s="15">
        <v>59833</v>
      </c>
      <c r="E23" s="22">
        <f t="shared" si="0"/>
        <v>59833</v>
      </c>
      <c r="F23" s="81">
        <v>240</v>
      </c>
      <c r="G23" s="66"/>
    </row>
    <row r="24" spans="1:7" ht="19.5" customHeight="1">
      <c r="A24" s="9"/>
      <c r="B24" s="14" t="s">
        <v>164</v>
      </c>
      <c r="C24" s="11">
        <v>4436006697</v>
      </c>
      <c r="D24" s="31">
        <v>130539</v>
      </c>
      <c r="E24" s="22">
        <f t="shared" si="0"/>
        <v>130539</v>
      </c>
      <c r="F24" s="81">
        <v>342</v>
      </c>
      <c r="G24" s="64"/>
    </row>
    <row r="25" spans="1:7" ht="21" customHeight="1">
      <c r="A25" s="9"/>
      <c r="B25" s="14" t="s">
        <v>126</v>
      </c>
      <c r="C25" s="11">
        <v>4430129355</v>
      </c>
      <c r="D25" s="18">
        <v>55146</v>
      </c>
      <c r="E25" s="36">
        <f t="shared" si="0"/>
        <v>55146</v>
      </c>
      <c r="F25" s="81">
        <v>318</v>
      </c>
      <c r="G25" s="64"/>
    </row>
    <row r="26" spans="1:6" ht="21.75" customHeight="1">
      <c r="A26" s="9"/>
      <c r="B26" s="14" t="s">
        <v>192</v>
      </c>
      <c r="C26" s="11">
        <v>4186019231</v>
      </c>
      <c r="D26" s="33">
        <v>64706</v>
      </c>
      <c r="E26" s="16">
        <f>SUM(D26)</f>
        <v>64706</v>
      </c>
      <c r="F26" s="81">
        <v>320</v>
      </c>
    </row>
    <row r="27" spans="1:6" ht="21.75" customHeight="1">
      <c r="A27" s="9"/>
      <c r="B27" s="14" t="s">
        <v>32</v>
      </c>
      <c r="C27" s="11">
        <v>4186019215</v>
      </c>
      <c r="D27" s="33">
        <v>17465</v>
      </c>
      <c r="E27" s="16">
        <f>SUM(D27)</f>
        <v>17465</v>
      </c>
      <c r="F27" s="81">
        <v>207</v>
      </c>
    </row>
    <row r="28" spans="1:6" ht="21.75" customHeight="1">
      <c r="A28" s="9"/>
      <c r="B28" s="14" t="s">
        <v>33</v>
      </c>
      <c r="C28" s="11">
        <v>4180765993</v>
      </c>
      <c r="D28" s="33">
        <v>70603</v>
      </c>
      <c r="E28" s="13"/>
      <c r="F28" s="81">
        <v>195</v>
      </c>
    </row>
    <row r="29" spans="1:6" ht="21.75" customHeight="1">
      <c r="A29" s="9"/>
      <c r="B29" s="14" t="s">
        <v>178</v>
      </c>
      <c r="C29" s="11">
        <v>4186019177</v>
      </c>
      <c r="D29" s="33">
        <v>22025</v>
      </c>
      <c r="E29" s="16">
        <f>SUM(D29)</f>
        <v>22025</v>
      </c>
      <c r="F29" s="81">
        <v>301</v>
      </c>
    </row>
    <row r="30" spans="1:6" ht="21.75" customHeight="1">
      <c r="A30" s="9"/>
      <c r="B30" s="14" t="s">
        <v>34</v>
      </c>
      <c r="C30" s="11">
        <v>4016080215</v>
      </c>
      <c r="D30" s="15">
        <v>32032</v>
      </c>
      <c r="E30" s="16">
        <f>SUM(D30)</f>
        <v>32032</v>
      </c>
      <c r="F30" s="81">
        <v>217</v>
      </c>
    </row>
    <row r="31" spans="1:6" ht="21.75" customHeight="1">
      <c r="A31" s="9"/>
      <c r="B31" s="14" t="s">
        <v>35</v>
      </c>
      <c r="C31" s="11">
        <v>4010478365</v>
      </c>
      <c r="D31" s="15">
        <v>37199</v>
      </c>
      <c r="E31" s="16">
        <f>SUM(D31)</f>
        <v>37199</v>
      </c>
      <c r="F31" s="81">
        <v>129</v>
      </c>
    </row>
    <row r="32" spans="1:6" ht="21.75" customHeight="1">
      <c r="A32" s="9"/>
      <c r="B32" s="14" t="s">
        <v>36</v>
      </c>
      <c r="C32" s="11">
        <v>4016080339</v>
      </c>
      <c r="D32" s="33">
        <v>90702</v>
      </c>
      <c r="E32" s="16">
        <f>SUM(D32)</f>
        <v>90702</v>
      </c>
      <c r="F32" s="81">
        <v>336</v>
      </c>
    </row>
    <row r="33" spans="1:7" ht="21" customHeight="1">
      <c r="A33" s="9"/>
      <c r="B33" s="14"/>
      <c r="C33" s="11"/>
      <c r="D33" s="15"/>
      <c r="E33" s="16"/>
      <c r="F33" s="81"/>
      <c r="G33" s="64"/>
    </row>
    <row r="34" spans="1:7" ht="18.75" customHeight="1" thickBot="1">
      <c r="A34" s="32"/>
      <c r="B34" s="23" t="s">
        <v>20</v>
      </c>
      <c r="C34" s="24"/>
      <c r="D34" s="25">
        <f>SUM(D6:D33)</f>
        <v>2480807</v>
      </c>
      <c r="E34" s="26">
        <f>SUM(D34)</f>
        <v>2480807</v>
      </c>
      <c r="F34" s="13"/>
      <c r="G34" s="64"/>
    </row>
    <row r="35" spans="1:6" ht="17.25" customHeight="1" thickTop="1">
      <c r="A35" s="37"/>
      <c r="B35" s="38"/>
      <c r="C35" s="8"/>
      <c r="D35" s="39"/>
      <c r="E35" s="27"/>
      <c r="F35" s="27"/>
    </row>
    <row r="36" spans="3:4" ht="21.75" customHeight="1">
      <c r="C36" s="2" t="s">
        <v>166</v>
      </c>
      <c r="D36" s="29">
        <f>D7+D8+D13+D18+D19+D20+D21+D25+D26+D29</f>
        <v>793278</v>
      </c>
    </row>
    <row r="37" spans="3:4" ht="21.75" customHeight="1">
      <c r="C37" s="2" t="s">
        <v>167</v>
      </c>
      <c r="D37" s="7">
        <f>D34-D36</f>
        <v>1687529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</sheetData>
  <sheetProtection/>
  <mergeCells count="4">
    <mergeCell ref="D4:E4"/>
    <mergeCell ref="A3:F3"/>
    <mergeCell ref="A1:F1"/>
    <mergeCell ref="A2:F2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25" zoomScaleSheetLayoutView="100" zoomScalePageLayoutView="0" workbookViewId="0" topLeftCell="A7">
      <selection activeCell="F23" sqref="F23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7" ht="21.75" customHeight="1">
      <c r="A3" s="113" t="s">
        <v>216</v>
      </c>
      <c r="B3" s="113"/>
      <c r="C3" s="113"/>
      <c r="D3" s="113"/>
      <c r="E3" s="113"/>
      <c r="F3" s="113"/>
      <c r="G3" s="2" t="s">
        <v>193</v>
      </c>
    </row>
    <row r="4" spans="1:6" s="60" customFormat="1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14</v>
      </c>
      <c r="C5" s="11"/>
      <c r="D5" s="12"/>
      <c r="E5" s="13"/>
      <c r="F5" s="13"/>
    </row>
    <row r="6" spans="1:6" ht="21.75" customHeight="1">
      <c r="A6" s="11"/>
      <c r="B6" s="14" t="s">
        <v>154</v>
      </c>
      <c r="C6" s="11">
        <v>4186019444</v>
      </c>
      <c r="D6" s="15">
        <v>146514</v>
      </c>
      <c r="E6" s="16">
        <f aca="true" t="shared" si="0" ref="E6:E24">SUM(D6)</f>
        <v>146514</v>
      </c>
      <c r="F6" s="80">
        <v>167</v>
      </c>
    </row>
    <row r="7" spans="1:6" ht="21.75" customHeight="1">
      <c r="A7" s="11"/>
      <c r="B7" s="14" t="s">
        <v>155</v>
      </c>
      <c r="C7" s="11">
        <v>4180029677</v>
      </c>
      <c r="D7" s="15">
        <v>125780</v>
      </c>
      <c r="E7" s="16">
        <f t="shared" si="0"/>
        <v>125780</v>
      </c>
      <c r="F7" s="80">
        <v>169</v>
      </c>
    </row>
    <row r="8" spans="1:6" ht="21.75" customHeight="1">
      <c r="A8" s="11"/>
      <c r="B8" s="14" t="s">
        <v>156</v>
      </c>
      <c r="C8" s="11">
        <v>4180019949</v>
      </c>
      <c r="D8" s="15">
        <v>100704</v>
      </c>
      <c r="E8" s="16">
        <f t="shared" si="0"/>
        <v>100704</v>
      </c>
      <c r="F8" s="80">
        <v>171</v>
      </c>
    </row>
    <row r="9" spans="1:6" ht="21.75" customHeight="1">
      <c r="A9" s="11"/>
      <c r="B9" s="14" t="s">
        <v>157</v>
      </c>
      <c r="C9" s="11">
        <v>4180207435</v>
      </c>
      <c r="D9" s="15">
        <v>130597</v>
      </c>
      <c r="E9" s="16">
        <f t="shared" si="0"/>
        <v>130597</v>
      </c>
      <c r="F9" s="80">
        <v>146</v>
      </c>
    </row>
    <row r="10" spans="1:6" ht="21.75" customHeight="1">
      <c r="A10" s="11"/>
      <c r="B10" s="14" t="s">
        <v>39</v>
      </c>
      <c r="C10" s="11">
        <v>4186019320</v>
      </c>
      <c r="D10" s="15">
        <v>465123</v>
      </c>
      <c r="E10" s="16">
        <f t="shared" si="0"/>
        <v>465123</v>
      </c>
      <c r="F10" s="80">
        <v>136</v>
      </c>
    </row>
    <row r="11" spans="1:6" ht="21.75" customHeight="1">
      <c r="A11" s="11"/>
      <c r="B11" s="14" t="s">
        <v>202</v>
      </c>
      <c r="C11" s="11">
        <v>4181746496</v>
      </c>
      <c r="D11" s="15">
        <v>158470</v>
      </c>
      <c r="E11" s="16">
        <f t="shared" si="0"/>
        <v>158470</v>
      </c>
      <c r="F11" s="80">
        <v>222</v>
      </c>
    </row>
    <row r="12" spans="1:6" ht="21.75" customHeight="1">
      <c r="A12" s="11"/>
      <c r="B12" s="14" t="s">
        <v>158</v>
      </c>
      <c r="C12" s="11">
        <v>4016073200</v>
      </c>
      <c r="D12" s="15">
        <v>156776</v>
      </c>
      <c r="E12" s="16">
        <f t="shared" si="0"/>
        <v>156776</v>
      </c>
      <c r="F12" s="80">
        <v>235</v>
      </c>
    </row>
    <row r="13" spans="1:6" ht="21.75" customHeight="1">
      <c r="A13" s="11"/>
      <c r="B13" s="14" t="s">
        <v>77</v>
      </c>
      <c r="C13" s="11">
        <v>4186019266</v>
      </c>
      <c r="D13" s="15">
        <v>156844</v>
      </c>
      <c r="E13" s="16">
        <f t="shared" si="0"/>
        <v>156844</v>
      </c>
      <c r="F13" s="80">
        <v>314</v>
      </c>
    </row>
    <row r="14" spans="1:6" ht="21.75" customHeight="1">
      <c r="A14" s="11"/>
      <c r="B14" s="14" t="s">
        <v>78</v>
      </c>
      <c r="C14" s="11">
        <v>4186019401</v>
      </c>
      <c r="D14" s="15">
        <v>93456</v>
      </c>
      <c r="E14" s="16">
        <f t="shared" si="0"/>
        <v>93456</v>
      </c>
      <c r="F14" s="80">
        <v>170</v>
      </c>
    </row>
    <row r="15" spans="1:6" ht="21.75" customHeight="1">
      <c r="A15" s="11"/>
      <c r="B15" s="14" t="s">
        <v>79</v>
      </c>
      <c r="C15" s="11">
        <v>4186019371</v>
      </c>
      <c r="D15" s="18">
        <v>45924</v>
      </c>
      <c r="E15" s="19">
        <f t="shared" si="0"/>
        <v>45924</v>
      </c>
      <c r="F15" s="80">
        <v>132</v>
      </c>
    </row>
    <row r="16" spans="1:6" ht="21.75" customHeight="1">
      <c r="A16" s="11"/>
      <c r="B16" s="14" t="s">
        <v>80</v>
      </c>
      <c r="C16" s="11">
        <v>4180273403</v>
      </c>
      <c r="D16" s="20">
        <v>178967</v>
      </c>
      <c r="E16" s="19">
        <f t="shared" si="0"/>
        <v>178967</v>
      </c>
      <c r="F16" s="80">
        <v>172</v>
      </c>
    </row>
    <row r="17" spans="1:6" ht="21.75" customHeight="1">
      <c r="A17" s="11"/>
      <c r="B17" s="14" t="s">
        <v>81</v>
      </c>
      <c r="C17" s="11">
        <v>4186019193</v>
      </c>
      <c r="D17" s="20">
        <v>64265</v>
      </c>
      <c r="E17" s="19">
        <f t="shared" si="0"/>
        <v>64265</v>
      </c>
      <c r="F17" s="80">
        <v>306</v>
      </c>
    </row>
    <row r="18" spans="1:6" ht="21.75" customHeight="1">
      <c r="A18" s="11"/>
      <c r="B18" s="14" t="s">
        <v>139</v>
      </c>
      <c r="C18" s="11">
        <v>4181543471</v>
      </c>
      <c r="D18" s="21">
        <v>160362</v>
      </c>
      <c r="E18" s="22">
        <f t="shared" si="0"/>
        <v>160362</v>
      </c>
      <c r="F18" s="80">
        <v>157</v>
      </c>
    </row>
    <row r="19" spans="1:6" ht="21.75" customHeight="1">
      <c r="A19" s="11"/>
      <c r="B19" s="14" t="s">
        <v>149</v>
      </c>
      <c r="C19" s="11">
        <v>4180138069</v>
      </c>
      <c r="D19" s="21">
        <v>169503</v>
      </c>
      <c r="E19" s="22">
        <f t="shared" si="0"/>
        <v>169503</v>
      </c>
      <c r="F19" s="80">
        <v>168</v>
      </c>
    </row>
    <row r="20" spans="1:6" ht="21.75" customHeight="1">
      <c r="A20" s="11"/>
      <c r="B20" s="14" t="s">
        <v>150</v>
      </c>
      <c r="C20" s="11">
        <v>4181500810</v>
      </c>
      <c r="D20" s="20">
        <v>26379</v>
      </c>
      <c r="E20" s="19">
        <f t="shared" si="0"/>
        <v>26379</v>
      </c>
      <c r="F20" s="80">
        <v>164</v>
      </c>
    </row>
    <row r="21" spans="1:6" ht="21.75" customHeight="1">
      <c r="A21" s="14"/>
      <c r="B21" s="14" t="s">
        <v>122</v>
      </c>
      <c r="C21" s="11">
        <v>4186019355</v>
      </c>
      <c r="D21" s="21">
        <v>207330</v>
      </c>
      <c r="E21" s="51">
        <f t="shared" si="0"/>
        <v>207330</v>
      </c>
      <c r="F21" s="80">
        <v>184</v>
      </c>
    </row>
    <row r="22" spans="1:6" ht="21.75" customHeight="1">
      <c r="A22" s="14"/>
      <c r="B22" s="14" t="s">
        <v>123</v>
      </c>
      <c r="C22" s="11">
        <v>4180200422</v>
      </c>
      <c r="D22" s="31">
        <v>121335</v>
      </c>
      <c r="E22" s="43">
        <f t="shared" si="0"/>
        <v>121335</v>
      </c>
      <c r="F22" s="80">
        <v>123</v>
      </c>
    </row>
    <row r="23" spans="1:6" ht="21.75" customHeight="1">
      <c r="A23" s="14"/>
      <c r="B23" s="14" t="s">
        <v>124</v>
      </c>
      <c r="C23" s="11">
        <v>4436006956</v>
      </c>
      <c r="D23" s="21">
        <v>56754</v>
      </c>
      <c r="E23" s="22">
        <f t="shared" si="0"/>
        <v>56754</v>
      </c>
      <c r="F23" s="80">
        <v>325</v>
      </c>
    </row>
    <row r="24" spans="1:6" ht="21.75" customHeight="1" thickBot="1">
      <c r="A24" s="24"/>
      <c r="B24" s="23" t="s">
        <v>20</v>
      </c>
      <c r="C24" s="24"/>
      <c r="D24" s="25">
        <f>SUM(D6:D23)</f>
        <v>2565083</v>
      </c>
      <c r="E24" s="26">
        <f t="shared" si="0"/>
        <v>2565083</v>
      </c>
      <c r="F24" s="49"/>
    </row>
    <row r="25" spans="1:6" ht="21.75" customHeight="1" thickTop="1">
      <c r="A25" s="8"/>
      <c r="B25" s="27"/>
      <c r="C25" s="8"/>
      <c r="D25" s="27"/>
      <c r="E25" s="27"/>
      <c r="F25" s="27"/>
    </row>
    <row r="26" spans="1:13" ht="21.75" customHeight="1">
      <c r="A26" s="8"/>
      <c r="B26" s="28"/>
      <c r="C26" s="28" t="s">
        <v>166</v>
      </c>
      <c r="D26" s="29">
        <f>D20+D19+D18+D12+D11+D6+D7+D8+D9</f>
        <v>1175085</v>
      </c>
      <c r="E26" s="27"/>
      <c r="F26" s="27"/>
      <c r="M26" s="2" t="s">
        <v>212</v>
      </c>
    </row>
    <row r="27" spans="1:6" ht="21.75" customHeight="1">
      <c r="A27" s="8"/>
      <c r="B27" s="28"/>
      <c r="C27" s="28" t="s">
        <v>167</v>
      </c>
      <c r="D27" s="29">
        <f>D24-D26</f>
        <v>1389998</v>
      </c>
      <c r="E27" s="27"/>
      <c r="F27" s="27"/>
    </row>
    <row r="28" spans="1:7" ht="21.75" customHeight="1">
      <c r="A28" s="8"/>
      <c r="B28" s="27"/>
      <c r="C28" s="116"/>
      <c r="D28" s="116"/>
      <c r="E28" s="116"/>
      <c r="F28" s="116"/>
      <c r="G28" s="8"/>
    </row>
    <row r="29" spans="1:7" ht="21.75" customHeight="1">
      <c r="A29" s="8"/>
      <c r="B29" s="27"/>
      <c r="C29" s="8"/>
      <c r="D29" s="8"/>
      <c r="E29" s="8"/>
      <c r="F29" s="8"/>
      <c r="G29" s="8"/>
    </row>
    <row r="30" spans="1:7" ht="21.75" customHeight="1">
      <c r="A30" s="8"/>
      <c r="B30" s="27"/>
      <c r="C30" s="115"/>
      <c r="D30" s="115"/>
      <c r="E30" s="115"/>
      <c r="F30" s="115"/>
      <c r="G30" s="8"/>
    </row>
    <row r="31" spans="1:7" ht="21.75" customHeight="1">
      <c r="A31" s="8"/>
      <c r="B31" s="27"/>
      <c r="G31" s="8"/>
    </row>
    <row r="32" spans="1:7" ht="21.75" customHeight="1">
      <c r="A32" s="8"/>
      <c r="B32" s="27"/>
      <c r="G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6">
    <mergeCell ref="D4:E4"/>
    <mergeCell ref="C30:F30"/>
    <mergeCell ref="C28:F28"/>
    <mergeCell ref="A3:F3"/>
    <mergeCell ref="A1:F1"/>
    <mergeCell ref="A2:F2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25" zoomScaleSheetLayoutView="100" zoomScalePageLayoutView="0" workbookViewId="0" topLeftCell="A19">
      <selection activeCell="D14" sqref="D14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21.75" customHeight="1">
      <c r="A5" s="9">
        <v>1</v>
      </c>
      <c r="B5" s="10" t="s">
        <v>12</v>
      </c>
      <c r="C5" s="11"/>
      <c r="D5" s="12"/>
      <c r="E5" s="13"/>
      <c r="F5" s="76"/>
    </row>
    <row r="6" spans="1:6" ht="21.75" customHeight="1">
      <c r="A6" s="9"/>
      <c r="B6" s="14" t="s">
        <v>64</v>
      </c>
      <c r="C6" s="11">
        <v>4436006905</v>
      </c>
      <c r="D6" s="18">
        <v>51686</v>
      </c>
      <c r="E6" s="16">
        <f aca="true" t="shared" si="0" ref="E6:E18">SUM(D6)</f>
        <v>51686</v>
      </c>
      <c r="F6" s="79">
        <v>206</v>
      </c>
    </row>
    <row r="7" spans="1:6" ht="21.75" customHeight="1">
      <c r="A7" s="9"/>
      <c r="B7" s="14" t="s">
        <v>65</v>
      </c>
      <c r="C7" s="11">
        <v>9823343934</v>
      </c>
      <c r="D7" s="20">
        <v>72596</v>
      </c>
      <c r="E7" s="16">
        <f t="shared" si="0"/>
        <v>72596</v>
      </c>
      <c r="F7" s="79">
        <v>239</v>
      </c>
    </row>
    <row r="8" spans="1:6" ht="21.75" customHeight="1">
      <c r="A8" s="9"/>
      <c r="B8" s="14" t="s">
        <v>66</v>
      </c>
      <c r="C8" s="11">
        <v>4016080150</v>
      </c>
      <c r="D8" s="20">
        <v>101816</v>
      </c>
      <c r="E8" s="16">
        <f t="shared" si="0"/>
        <v>101816</v>
      </c>
      <c r="F8" s="79">
        <v>330</v>
      </c>
    </row>
    <row r="9" spans="1:6" ht="21.75" customHeight="1">
      <c r="A9" s="9"/>
      <c r="B9" s="14" t="s">
        <v>67</v>
      </c>
      <c r="C9" s="11">
        <v>4436006832</v>
      </c>
      <c r="D9" s="40">
        <v>1600</v>
      </c>
      <c r="E9" s="16">
        <f t="shared" si="0"/>
        <v>1600</v>
      </c>
      <c r="F9" s="79">
        <v>315</v>
      </c>
    </row>
    <row r="10" spans="1:9" ht="21.75" customHeight="1">
      <c r="A10" s="9"/>
      <c r="B10" s="14" t="s">
        <v>68</v>
      </c>
      <c r="C10" s="11">
        <v>4436006719</v>
      </c>
      <c r="D10" s="41">
        <v>13195</v>
      </c>
      <c r="E10" s="16">
        <f t="shared" si="0"/>
        <v>13195</v>
      </c>
      <c r="F10" s="79">
        <v>323</v>
      </c>
      <c r="I10" s="2" t="s">
        <v>193</v>
      </c>
    </row>
    <row r="11" spans="1:6" ht="21.75" customHeight="1">
      <c r="A11" s="9"/>
      <c r="B11" s="14" t="s">
        <v>31</v>
      </c>
      <c r="C11" s="11">
        <v>9822667299</v>
      </c>
      <c r="D11" s="41">
        <v>167823</v>
      </c>
      <c r="E11" s="16">
        <f t="shared" si="0"/>
        <v>167823</v>
      </c>
      <c r="F11" s="79">
        <v>296</v>
      </c>
    </row>
    <row r="12" spans="1:6" ht="21.75" customHeight="1">
      <c r="A12" s="9"/>
      <c r="B12" s="14" t="s">
        <v>69</v>
      </c>
      <c r="C12" s="11">
        <v>4016079845</v>
      </c>
      <c r="D12" s="41">
        <v>40782</v>
      </c>
      <c r="E12" s="16">
        <f t="shared" si="0"/>
        <v>40782</v>
      </c>
      <c r="F12" s="79">
        <v>125</v>
      </c>
    </row>
    <row r="13" spans="1:6" ht="21.75" customHeight="1">
      <c r="A13" s="9"/>
      <c r="B13" s="14" t="s">
        <v>70</v>
      </c>
      <c r="C13" s="11">
        <v>4010878924</v>
      </c>
      <c r="D13" s="41">
        <v>120472</v>
      </c>
      <c r="E13" s="16">
        <f t="shared" si="0"/>
        <v>120472</v>
      </c>
      <c r="F13" s="79">
        <v>140</v>
      </c>
    </row>
    <row r="14" spans="1:6" ht="21.75" customHeight="1">
      <c r="A14" s="9"/>
      <c r="B14" s="14" t="s">
        <v>71</v>
      </c>
      <c r="C14" s="11">
        <v>4436006646</v>
      </c>
      <c r="D14" s="41">
        <v>26133</v>
      </c>
      <c r="E14" s="16">
        <f t="shared" si="0"/>
        <v>26133</v>
      </c>
      <c r="F14" s="79">
        <v>234</v>
      </c>
    </row>
    <row r="15" spans="1:6" ht="21.75" customHeight="1">
      <c r="A15" s="9"/>
      <c r="B15" s="14" t="s">
        <v>72</v>
      </c>
      <c r="C15" s="11">
        <v>4430094551</v>
      </c>
      <c r="D15" s="41">
        <v>31670</v>
      </c>
      <c r="E15" s="19">
        <f t="shared" si="0"/>
        <v>31670</v>
      </c>
      <c r="F15" s="79">
        <v>247</v>
      </c>
    </row>
    <row r="16" spans="1:6" ht="21.75" customHeight="1">
      <c r="A16" s="9"/>
      <c r="B16" s="14" t="s">
        <v>190</v>
      </c>
      <c r="C16" s="11">
        <v>4430272247</v>
      </c>
      <c r="D16" s="41">
        <v>114834</v>
      </c>
      <c r="E16" s="19">
        <f t="shared" si="0"/>
        <v>114834</v>
      </c>
      <c r="F16" s="79">
        <v>128</v>
      </c>
    </row>
    <row r="17" spans="1:6" ht="21.75" customHeight="1">
      <c r="A17" s="9"/>
      <c r="B17" s="14" t="s">
        <v>73</v>
      </c>
      <c r="C17" s="11">
        <v>4016080258</v>
      </c>
      <c r="D17" s="31">
        <v>59760</v>
      </c>
      <c r="E17" s="19">
        <f t="shared" si="0"/>
        <v>59760</v>
      </c>
      <c r="F17" s="79">
        <v>199</v>
      </c>
    </row>
    <row r="18" spans="1:6" ht="21.75" customHeight="1">
      <c r="A18" s="9"/>
      <c r="B18" s="14" t="s">
        <v>153</v>
      </c>
      <c r="C18" s="11">
        <v>4266020198</v>
      </c>
      <c r="D18" s="15">
        <v>163495</v>
      </c>
      <c r="E18" s="19">
        <f t="shared" si="0"/>
        <v>163495</v>
      </c>
      <c r="F18" s="79">
        <v>345</v>
      </c>
    </row>
    <row r="19" spans="1:6" ht="21.75" customHeight="1">
      <c r="A19" s="9"/>
      <c r="B19" s="14"/>
      <c r="C19" s="11"/>
      <c r="D19" s="21"/>
      <c r="E19" s="35"/>
      <c r="F19" s="77"/>
    </row>
    <row r="20" spans="1:6" ht="21.75" customHeight="1">
      <c r="A20" s="9"/>
      <c r="B20" s="10"/>
      <c r="C20" s="11"/>
      <c r="D20" s="21"/>
      <c r="E20" s="35"/>
      <c r="F20" s="77"/>
    </row>
    <row r="21" spans="1:6" ht="21.75" customHeight="1">
      <c r="A21" s="9"/>
      <c r="B21" s="14"/>
      <c r="C21" s="11"/>
      <c r="D21" s="40"/>
      <c r="E21" s="22">
        <f>SUM(D21)</f>
        <v>0</v>
      </c>
      <c r="F21" s="82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21"/>
      <c r="E25" s="35"/>
      <c r="F25" s="77"/>
    </row>
    <row r="26" spans="1:6" ht="21.75" customHeight="1" thickBot="1">
      <c r="A26" s="32"/>
      <c r="B26" s="23" t="s">
        <v>20</v>
      </c>
      <c r="C26" s="24"/>
      <c r="D26" s="42">
        <f>SUM(D6:D25)</f>
        <v>965862</v>
      </c>
      <c r="E26" s="22">
        <f>SUM(D26)</f>
        <v>965862</v>
      </c>
      <c r="F26" s="76"/>
    </row>
    <row r="27" ht="21.75" customHeight="1" thickTop="1"/>
    <row r="28" spans="3:4" ht="21.75" customHeight="1">
      <c r="C28" s="2" t="s">
        <v>166</v>
      </c>
      <c r="D28" s="7">
        <f>D18</f>
        <v>163495</v>
      </c>
    </row>
    <row r="29" spans="3:4" ht="21.75" customHeight="1">
      <c r="C29" s="2" t="s">
        <v>167</v>
      </c>
      <c r="D29" s="7">
        <f>D26-D28</f>
        <v>802367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spans="1:4" ht="21.75" customHeight="1">
      <c r="A36" s="9">
        <v>2</v>
      </c>
      <c r="B36" s="10" t="s">
        <v>13</v>
      </c>
      <c r="C36" s="11"/>
      <c r="D36" s="21"/>
    </row>
    <row r="37" spans="1:4" ht="21.75" customHeight="1">
      <c r="A37" s="9"/>
      <c r="B37" s="14" t="s">
        <v>74</v>
      </c>
      <c r="C37" s="11">
        <v>4316005987</v>
      </c>
      <c r="D37" s="40"/>
    </row>
    <row r="38" spans="1:4" ht="21.75" customHeight="1">
      <c r="A38" s="9"/>
      <c r="B38" s="14" t="s">
        <v>205</v>
      </c>
      <c r="C38" s="11">
        <v>4316005995</v>
      </c>
      <c r="D38" s="40"/>
    </row>
    <row r="39" spans="1:4" ht="21.75" customHeight="1">
      <c r="A39" s="9"/>
      <c r="B39" s="14" t="s">
        <v>206</v>
      </c>
      <c r="C39" s="11">
        <v>4316005952</v>
      </c>
      <c r="D39" s="40"/>
    </row>
    <row r="40" spans="1:4" ht="21.75" customHeight="1">
      <c r="A40" s="9"/>
      <c r="B40" s="14" t="s">
        <v>76</v>
      </c>
      <c r="C40" s="11">
        <v>4316006061</v>
      </c>
      <c r="D40" s="4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25" zoomScaleSheetLayoutView="100" zoomScalePageLayoutView="0" workbookViewId="0" topLeftCell="A9">
      <selection activeCell="D27" sqref="D2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18</v>
      </c>
      <c r="C5" s="11"/>
      <c r="D5" s="12"/>
      <c r="E5" s="13"/>
      <c r="F5" s="13"/>
    </row>
    <row r="6" spans="1:6" ht="21.75" customHeight="1">
      <c r="A6" s="14"/>
      <c r="B6" s="14" t="s">
        <v>104</v>
      </c>
      <c r="C6" s="11">
        <v>4316005898</v>
      </c>
      <c r="D6" s="15">
        <v>761072</v>
      </c>
      <c r="E6" s="16">
        <f aca="true" t="shared" si="0" ref="E6:E21">SUM(D6)</f>
        <v>761072</v>
      </c>
      <c r="F6" s="17">
        <v>216</v>
      </c>
    </row>
    <row r="7" spans="1:6" ht="21.75" customHeight="1">
      <c r="A7" s="14"/>
      <c r="B7" s="14" t="s">
        <v>105</v>
      </c>
      <c r="C7" s="11">
        <v>4316003453</v>
      </c>
      <c r="D7" s="15">
        <v>163111</v>
      </c>
      <c r="E7" s="16">
        <f t="shared" si="0"/>
        <v>163111</v>
      </c>
      <c r="F7" s="17">
        <v>205</v>
      </c>
    </row>
    <row r="8" spans="1:6" ht="21.75" customHeight="1">
      <c r="A8" s="14"/>
      <c r="B8" s="14" t="s">
        <v>75</v>
      </c>
      <c r="C8" s="11">
        <v>4311388357</v>
      </c>
      <c r="D8" s="15">
        <v>78231</v>
      </c>
      <c r="E8" s="16">
        <f t="shared" si="0"/>
        <v>78231</v>
      </c>
      <c r="F8" s="17">
        <v>261</v>
      </c>
    </row>
    <row r="9" spans="1:6" ht="21.75" customHeight="1">
      <c r="A9" s="14"/>
      <c r="B9" s="14" t="s">
        <v>106</v>
      </c>
      <c r="C9" s="11">
        <v>4316006118</v>
      </c>
      <c r="D9" s="15">
        <v>81041</v>
      </c>
      <c r="E9" s="16">
        <f t="shared" si="0"/>
        <v>81041</v>
      </c>
      <c r="F9" s="17">
        <v>324</v>
      </c>
    </row>
    <row r="10" spans="1:6" ht="21.75" customHeight="1">
      <c r="A10" s="14"/>
      <c r="B10" s="14" t="s">
        <v>107</v>
      </c>
      <c r="C10" s="11">
        <v>4316003488</v>
      </c>
      <c r="D10" s="15">
        <v>193185</v>
      </c>
      <c r="E10" s="16">
        <f t="shared" si="0"/>
        <v>193185</v>
      </c>
      <c r="F10" s="17">
        <v>188</v>
      </c>
    </row>
    <row r="11" spans="1:6" ht="21.75" customHeight="1">
      <c r="A11" s="14"/>
      <c r="B11" s="14" t="s">
        <v>108</v>
      </c>
      <c r="C11" s="11">
        <v>4316003437</v>
      </c>
      <c r="D11" s="15">
        <v>42338</v>
      </c>
      <c r="E11" s="16">
        <f t="shared" si="0"/>
        <v>42338</v>
      </c>
      <c r="F11" s="17">
        <v>246</v>
      </c>
    </row>
    <row r="12" spans="1:6" ht="21.75" customHeight="1">
      <c r="A12" s="14"/>
      <c r="B12" s="14" t="s">
        <v>186</v>
      </c>
      <c r="C12" s="11">
        <v>4310419941</v>
      </c>
      <c r="D12" s="15">
        <v>46825</v>
      </c>
      <c r="E12" s="16">
        <f t="shared" si="0"/>
        <v>46825</v>
      </c>
      <c r="F12" s="17">
        <v>197</v>
      </c>
    </row>
    <row r="13" spans="1:6" ht="21.75" customHeight="1">
      <c r="A13" s="14"/>
      <c r="B13" s="14" t="s">
        <v>109</v>
      </c>
      <c r="C13" s="11">
        <v>4316005235</v>
      </c>
      <c r="D13" s="15">
        <v>58989</v>
      </c>
      <c r="E13" s="16">
        <f t="shared" si="0"/>
        <v>58989</v>
      </c>
      <c r="F13" s="17">
        <v>280</v>
      </c>
    </row>
    <row r="14" spans="1:6" ht="21.75" customHeight="1">
      <c r="A14" s="14"/>
      <c r="B14" s="14" t="s">
        <v>110</v>
      </c>
      <c r="C14" s="11">
        <v>4311108052</v>
      </c>
      <c r="D14" s="33">
        <v>9379</v>
      </c>
      <c r="E14" s="16">
        <f t="shared" si="0"/>
        <v>9379</v>
      </c>
      <c r="F14" s="17">
        <v>242</v>
      </c>
    </row>
    <row r="15" spans="1:6" ht="21.75" customHeight="1">
      <c r="A15" s="14"/>
      <c r="B15" s="14" t="s">
        <v>187</v>
      </c>
      <c r="C15" s="11">
        <v>4316003534</v>
      </c>
      <c r="D15" s="18">
        <v>597260</v>
      </c>
      <c r="E15" s="19">
        <f t="shared" si="0"/>
        <v>597260</v>
      </c>
      <c r="F15" s="17">
        <v>248</v>
      </c>
    </row>
    <row r="16" spans="1:6" ht="21.75" customHeight="1">
      <c r="A16" s="14"/>
      <c r="B16" s="14" t="s">
        <v>111</v>
      </c>
      <c r="C16" s="11">
        <v>4316003429</v>
      </c>
      <c r="D16" s="40">
        <v>2025</v>
      </c>
      <c r="E16" s="19">
        <f t="shared" si="0"/>
        <v>2025</v>
      </c>
      <c r="F16" s="17">
        <v>237</v>
      </c>
    </row>
    <row r="17" spans="1:6" ht="21.75" customHeight="1">
      <c r="A17" s="14"/>
      <c r="B17" s="14" t="s">
        <v>112</v>
      </c>
      <c r="C17" s="11">
        <v>4316004204</v>
      </c>
      <c r="D17" s="20">
        <v>26699</v>
      </c>
      <c r="E17" s="19">
        <f t="shared" si="0"/>
        <v>26699</v>
      </c>
      <c r="F17" s="17">
        <v>311</v>
      </c>
    </row>
    <row r="18" spans="1:6" ht="21.75" customHeight="1">
      <c r="A18" s="14"/>
      <c r="B18" s="14" t="s">
        <v>48</v>
      </c>
      <c r="C18" s="11">
        <v>4316005944</v>
      </c>
      <c r="D18" s="40">
        <v>28877</v>
      </c>
      <c r="E18" s="19">
        <f t="shared" si="0"/>
        <v>28877</v>
      </c>
      <c r="F18" s="17">
        <v>341</v>
      </c>
    </row>
    <row r="19" spans="1:6" ht="21.75" customHeight="1">
      <c r="A19" s="14"/>
      <c r="B19" s="14" t="s">
        <v>146</v>
      </c>
      <c r="C19" s="11">
        <v>4311019009</v>
      </c>
      <c r="D19" s="20">
        <v>348896</v>
      </c>
      <c r="E19" s="22">
        <f t="shared" si="0"/>
        <v>348896</v>
      </c>
      <c r="F19" s="17">
        <v>249</v>
      </c>
    </row>
    <row r="20" spans="1:6" ht="21.75" customHeight="1">
      <c r="A20" s="14"/>
      <c r="B20" s="14"/>
      <c r="C20" s="11"/>
      <c r="D20" s="20"/>
      <c r="E20" s="22"/>
      <c r="F20" s="83"/>
    </row>
    <row r="21" spans="1:6" ht="21.75" customHeight="1">
      <c r="A21" s="14"/>
      <c r="B21" s="14"/>
      <c r="C21" s="14"/>
      <c r="D21" s="20"/>
      <c r="E21" s="35">
        <f t="shared" si="0"/>
        <v>0</v>
      </c>
      <c r="F21" s="78"/>
    </row>
    <row r="22" spans="1:6" ht="21.75" customHeight="1" thickBot="1">
      <c r="A22" s="12"/>
      <c r="B22" s="23" t="s">
        <v>20</v>
      </c>
      <c r="C22" s="12"/>
      <c r="D22" s="42">
        <f>SUM(D6:D21)</f>
        <v>2437928</v>
      </c>
      <c r="E22" s="22">
        <f>SUM(D22)</f>
        <v>2437928</v>
      </c>
      <c r="F22" s="43"/>
    </row>
    <row r="23" ht="21.75" customHeight="1" thickTop="1"/>
    <row r="24" spans="3:4" ht="21.75" customHeight="1">
      <c r="C24" s="2" t="s">
        <v>166</v>
      </c>
      <c r="D24" s="7">
        <f>D19+D15+D12</f>
        <v>992981</v>
      </c>
    </row>
    <row r="25" spans="3:4" ht="21.75" customHeight="1">
      <c r="C25" s="2" t="s">
        <v>168</v>
      </c>
      <c r="D25" s="7">
        <f>D22-D24</f>
        <v>1444947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4">
    <mergeCell ref="D4:E4"/>
    <mergeCell ref="A3:F3"/>
    <mergeCell ref="A1:F1"/>
    <mergeCell ref="A2:F2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125" zoomScaleSheetLayoutView="100" zoomScalePageLayoutView="0" workbookViewId="0" topLeftCell="A18">
      <selection activeCell="D19" sqref="D19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19.5" customHeight="1">
      <c r="A5" s="9">
        <v>1</v>
      </c>
      <c r="B5" s="10" t="s">
        <v>19</v>
      </c>
      <c r="C5" s="11"/>
      <c r="D5" s="20"/>
      <c r="E5" s="13"/>
      <c r="F5" s="76"/>
    </row>
    <row r="6" spans="1:6" ht="21.75" customHeight="1">
      <c r="A6" s="14"/>
      <c r="B6" s="14" t="s">
        <v>113</v>
      </c>
      <c r="C6" s="11">
        <v>4016080193</v>
      </c>
      <c r="D6" s="15">
        <v>120444</v>
      </c>
      <c r="E6" s="16"/>
      <c r="F6" s="79">
        <v>316</v>
      </c>
    </row>
    <row r="7" spans="1:7" ht="21.75" customHeight="1">
      <c r="A7" s="14"/>
      <c r="B7" s="14" t="s">
        <v>114</v>
      </c>
      <c r="C7" s="11">
        <v>2921101122</v>
      </c>
      <c r="D7" s="15">
        <v>216708</v>
      </c>
      <c r="E7" s="16"/>
      <c r="F7" s="79">
        <v>155</v>
      </c>
      <c r="G7" s="62"/>
    </row>
    <row r="8" spans="1:6" ht="21.75" customHeight="1">
      <c r="A8" s="14"/>
      <c r="B8" s="14" t="s">
        <v>115</v>
      </c>
      <c r="C8" s="11">
        <v>4010427213</v>
      </c>
      <c r="D8" s="15">
        <v>202968</v>
      </c>
      <c r="E8" s="16"/>
      <c r="F8" s="79">
        <v>160</v>
      </c>
    </row>
    <row r="9" spans="1:6" ht="21.75" customHeight="1">
      <c r="A9" s="14"/>
      <c r="B9" s="14" t="s">
        <v>179</v>
      </c>
      <c r="C9" s="11">
        <v>4013121077</v>
      </c>
      <c r="D9" s="15">
        <v>301010</v>
      </c>
      <c r="E9" s="16"/>
      <c r="F9" s="79">
        <v>142</v>
      </c>
    </row>
    <row r="10" spans="1:6" ht="21.75" customHeight="1">
      <c r="A10" s="14"/>
      <c r="B10" s="14" t="s">
        <v>116</v>
      </c>
      <c r="C10" s="11">
        <v>4016080290</v>
      </c>
      <c r="D10" s="15">
        <v>148682</v>
      </c>
      <c r="E10" s="16"/>
      <c r="F10" s="79">
        <v>313</v>
      </c>
    </row>
    <row r="11" spans="1:6" ht="21.75" customHeight="1">
      <c r="A11" s="14"/>
      <c r="B11" s="14" t="s">
        <v>117</v>
      </c>
      <c r="C11" s="11">
        <v>4016080355</v>
      </c>
      <c r="D11" s="33">
        <v>541</v>
      </c>
      <c r="E11" s="16"/>
      <c r="F11" s="79">
        <v>288</v>
      </c>
    </row>
    <row r="12" spans="1:6" ht="21.75" customHeight="1">
      <c r="A12" s="14"/>
      <c r="B12" s="14" t="s">
        <v>118</v>
      </c>
      <c r="C12" s="11">
        <v>4016080185</v>
      </c>
      <c r="D12" s="33">
        <v>111926</v>
      </c>
      <c r="E12" s="16"/>
      <c r="F12" s="79">
        <v>282</v>
      </c>
    </row>
    <row r="13" spans="1:6" ht="21.75" customHeight="1">
      <c r="A13" s="14"/>
      <c r="B13" s="14" t="s">
        <v>119</v>
      </c>
      <c r="C13" s="11">
        <v>4016079942</v>
      </c>
      <c r="D13" s="15">
        <v>57009</v>
      </c>
      <c r="E13" s="16"/>
      <c r="F13" s="79">
        <v>289</v>
      </c>
    </row>
    <row r="14" spans="1:6" ht="21.75" customHeight="1">
      <c r="A14" s="14"/>
      <c r="B14" s="14" t="s">
        <v>99</v>
      </c>
      <c r="C14" s="11">
        <v>4016080177</v>
      </c>
      <c r="D14" s="15">
        <v>54599</v>
      </c>
      <c r="E14" s="16"/>
      <c r="F14" s="79">
        <v>218</v>
      </c>
    </row>
    <row r="15" spans="1:6" ht="21.75" customHeight="1">
      <c r="A15" s="14"/>
      <c r="B15" s="14" t="s">
        <v>120</v>
      </c>
      <c r="C15" s="11">
        <v>4013348993</v>
      </c>
      <c r="D15" s="15">
        <v>50127</v>
      </c>
      <c r="E15" s="19"/>
      <c r="F15" s="79">
        <v>148</v>
      </c>
    </row>
    <row r="16" spans="1:6" ht="21.75" customHeight="1">
      <c r="A16" s="14"/>
      <c r="B16" s="14" t="s">
        <v>121</v>
      </c>
      <c r="C16" s="11">
        <v>4016080207</v>
      </c>
      <c r="D16" s="18">
        <v>95180</v>
      </c>
      <c r="E16" s="19"/>
      <c r="F16" s="79">
        <v>183</v>
      </c>
    </row>
    <row r="17" spans="1:6" ht="21.75" customHeight="1">
      <c r="A17" s="14"/>
      <c r="B17" s="14" t="s">
        <v>147</v>
      </c>
      <c r="C17" s="11">
        <v>4010861452</v>
      </c>
      <c r="D17" s="20"/>
      <c r="E17" s="19"/>
      <c r="F17" s="79">
        <v>309</v>
      </c>
    </row>
    <row r="18" spans="1:6" ht="21.75" customHeight="1">
      <c r="A18" s="14"/>
      <c r="B18" s="14" t="s">
        <v>171</v>
      </c>
      <c r="C18" s="11">
        <v>4016079837</v>
      </c>
      <c r="D18" s="20">
        <v>122401</v>
      </c>
      <c r="E18" s="19"/>
      <c r="F18" s="79">
        <v>174</v>
      </c>
    </row>
    <row r="19" spans="1:6" ht="21.75" customHeight="1">
      <c r="A19" s="14"/>
      <c r="B19" s="14" t="s">
        <v>24</v>
      </c>
      <c r="C19" s="11">
        <v>4506001842</v>
      </c>
      <c r="D19" s="20"/>
      <c r="E19" s="19"/>
      <c r="F19" s="79">
        <v>177</v>
      </c>
    </row>
    <row r="20" spans="1:6" ht="21.75" customHeight="1">
      <c r="A20" s="14"/>
      <c r="B20" s="14" t="s">
        <v>25</v>
      </c>
      <c r="C20" s="11">
        <v>4500317171</v>
      </c>
      <c r="D20" s="20">
        <v>2675</v>
      </c>
      <c r="E20" s="19"/>
      <c r="F20" s="79">
        <v>179</v>
      </c>
    </row>
    <row r="21" spans="1:6" ht="21.75" customHeight="1">
      <c r="A21" s="14"/>
      <c r="B21" s="14" t="s">
        <v>200</v>
      </c>
      <c r="C21" s="11">
        <v>4010585129</v>
      </c>
      <c r="D21" s="20">
        <v>129770</v>
      </c>
      <c r="E21" s="19"/>
      <c r="F21" s="79">
        <v>175</v>
      </c>
    </row>
    <row r="22" spans="1:6" ht="21.75" customHeight="1">
      <c r="A22" s="14"/>
      <c r="B22" s="14" t="s">
        <v>201</v>
      </c>
      <c r="C22" s="11">
        <v>4010570717</v>
      </c>
      <c r="D22" s="20">
        <v>56946</v>
      </c>
      <c r="E22" s="19"/>
      <c r="F22" s="79">
        <v>176</v>
      </c>
    </row>
    <row r="23" spans="1:6" ht="21.75" customHeight="1">
      <c r="A23" s="13"/>
      <c r="B23" s="13" t="s">
        <v>183</v>
      </c>
      <c r="C23" s="17">
        <v>4010571594</v>
      </c>
      <c r="D23" s="21">
        <v>59509</v>
      </c>
      <c r="E23" s="19"/>
      <c r="F23" s="79">
        <v>178</v>
      </c>
    </row>
    <row r="24" spans="1:6" ht="21.75" customHeight="1">
      <c r="A24" s="14"/>
      <c r="B24" s="14"/>
      <c r="C24" s="11"/>
      <c r="D24" s="20"/>
      <c r="E24" s="19"/>
      <c r="F24" s="82" t="s">
        <v>210</v>
      </c>
    </row>
    <row r="25" spans="1:6" ht="21.75" customHeight="1">
      <c r="A25" s="14"/>
      <c r="B25" s="14"/>
      <c r="C25" s="11"/>
      <c r="D25" s="20"/>
      <c r="E25" s="19"/>
      <c r="F25" s="82"/>
    </row>
    <row r="26" spans="1:6" ht="21.75" customHeight="1">
      <c r="A26" s="9"/>
      <c r="B26" s="14"/>
      <c r="C26" s="11"/>
      <c r="D26" s="20"/>
      <c r="E26" s="43"/>
      <c r="F26" s="77"/>
    </row>
    <row r="27" spans="1:6" ht="21.75" customHeight="1" thickBot="1">
      <c r="A27" s="32"/>
      <c r="B27" s="23" t="s">
        <v>20</v>
      </c>
      <c r="C27" s="24"/>
      <c r="D27" s="42">
        <f>SUM(D5:D26)</f>
        <v>1730495</v>
      </c>
      <c r="E27" s="35"/>
      <c r="F27" s="76"/>
    </row>
    <row r="28" ht="21.75" customHeight="1" thickTop="1"/>
    <row r="29" spans="3:4" ht="21.75" customHeight="1">
      <c r="C29" s="2" t="s">
        <v>166</v>
      </c>
      <c r="D29" s="7">
        <f>D9+D17+D18+D21+D22</f>
        <v>610127</v>
      </c>
    </row>
    <row r="30" spans="3:4" ht="21.75" customHeight="1">
      <c r="C30" s="2" t="s">
        <v>167</v>
      </c>
      <c r="D30" s="7">
        <f>D27-D29</f>
        <v>1120368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spans="1:6" ht="21.75" customHeight="1">
      <c r="A55" s="9">
        <v>1</v>
      </c>
      <c r="B55" s="10" t="s">
        <v>16</v>
      </c>
      <c r="C55" s="11"/>
      <c r="D55" s="12"/>
      <c r="E55" s="13"/>
      <c r="F55" s="76"/>
    </row>
    <row r="56" spans="1:6" ht="21.75" customHeight="1">
      <c r="A56" s="9"/>
      <c r="B56" s="14" t="s">
        <v>172</v>
      </c>
      <c r="C56" s="11">
        <v>4186019150</v>
      </c>
      <c r="D56" s="15"/>
      <c r="E56" s="13"/>
      <c r="F56" s="79"/>
    </row>
    <row r="57" spans="1:6" ht="21.75" customHeight="1">
      <c r="A57" s="9"/>
      <c r="B57" s="14" t="s">
        <v>96</v>
      </c>
      <c r="C57" s="11">
        <v>4186018324</v>
      </c>
      <c r="D57" s="33"/>
      <c r="E57" s="13"/>
      <c r="F57" s="79"/>
    </row>
    <row r="58" spans="1:6" ht="21.75" customHeight="1">
      <c r="A58" s="9"/>
      <c r="B58" s="14" t="s">
        <v>97</v>
      </c>
      <c r="C58" s="11">
        <v>4186018790</v>
      </c>
      <c r="D58" s="33"/>
      <c r="E58" s="13"/>
      <c r="F58" s="79"/>
    </row>
    <row r="59" spans="1:6" ht="21.75" customHeight="1">
      <c r="A59" s="9"/>
      <c r="B59" s="14" t="s">
        <v>98</v>
      </c>
      <c r="C59" s="11">
        <v>4186019207</v>
      </c>
      <c r="D59" s="33"/>
      <c r="E59" s="13"/>
      <c r="F59" s="79"/>
    </row>
    <row r="60" spans="1:6" ht="21.75" customHeight="1">
      <c r="A60" s="9"/>
      <c r="B60" s="14" t="s">
        <v>148</v>
      </c>
      <c r="C60" s="11">
        <v>4186019509</v>
      </c>
      <c r="D60" s="88"/>
      <c r="E60" s="13"/>
      <c r="F60" s="79"/>
    </row>
    <row r="61" spans="1:6" ht="21.75" customHeight="1">
      <c r="A61" s="9">
        <v>2</v>
      </c>
      <c r="B61" s="10" t="s">
        <v>17</v>
      </c>
      <c r="C61" s="11"/>
      <c r="D61" s="15"/>
      <c r="E61" s="13"/>
      <c r="F61" s="79"/>
    </row>
    <row r="62" spans="1:6" ht="21.75" customHeight="1">
      <c r="A62" s="9"/>
      <c r="B62" s="14" t="s">
        <v>99</v>
      </c>
      <c r="C62" s="11">
        <v>4186019312</v>
      </c>
      <c r="D62" s="33"/>
      <c r="E62" s="13"/>
      <c r="F62" s="79"/>
    </row>
    <row r="63" spans="1:6" ht="21.75" customHeight="1">
      <c r="A63" s="9"/>
      <c r="B63" s="14" t="s">
        <v>100</v>
      </c>
      <c r="C63" s="11">
        <v>4186019487</v>
      </c>
      <c r="D63" s="15"/>
      <c r="E63" s="13"/>
      <c r="F63" s="79"/>
    </row>
    <row r="64" spans="1:6" ht="21.75" customHeight="1">
      <c r="A64" s="9"/>
      <c r="B64" s="14" t="s">
        <v>101</v>
      </c>
      <c r="C64" s="11">
        <v>4186019398</v>
      </c>
      <c r="D64" s="15"/>
      <c r="E64" s="13"/>
      <c r="F64" s="79"/>
    </row>
    <row r="65" spans="1:6" ht="21.75" customHeight="1">
      <c r="A65" s="9"/>
      <c r="B65" s="14" t="s">
        <v>102</v>
      </c>
      <c r="C65" s="11">
        <v>4186019479</v>
      </c>
      <c r="D65" s="33"/>
      <c r="E65" s="43"/>
      <c r="F65" s="79"/>
    </row>
    <row r="66" spans="1:6" ht="21.75" customHeight="1">
      <c r="A66" s="9"/>
      <c r="B66" s="14" t="s">
        <v>103</v>
      </c>
      <c r="C66" s="11">
        <v>4186019452</v>
      </c>
      <c r="D66" s="33"/>
      <c r="E66" s="43"/>
      <c r="F66" s="79"/>
    </row>
    <row r="67" spans="1:6" ht="21.75" customHeight="1">
      <c r="A67" s="9"/>
      <c r="B67" s="14" t="s">
        <v>180</v>
      </c>
      <c r="C67" s="11">
        <v>4186019282</v>
      </c>
      <c r="D67" s="40"/>
      <c r="E67" s="43"/>
      <c r="F67" s="79"/>
    </row>
    <row r="68" spans="1:6" ht="21.75" customHeight="1">
      <c r="A68" s="9"/>
      <c r="B68" s="14" t="s">
        <v>145</v>
      </c>
      <c r="C68" s="11">
        <v>2926006063</v>
      </c>
      <c r="D68" s="20"/>
      <c r="E68" s="43"/>
      <c r="F68" s="7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</sheetData>
  <sheetProtection/>
  <mergeCells count="4">
    <mergeCell ref="D4:E4"/>
    <mergeCell ref="A3:F3"/>
    <mergeCell ref="A1:F1"/>
    <mergeCell ref="A2:F2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21.75"/>
  <cols>
    <col min="1" max="1" width="7.7109375" style="2" customWidth="1"/>
    <col min="2" max="2" width="30.71093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3" t="s">
        <v>216</v>
      </c>
      <c r="B2" s="113"/>
      <c r="C2" s="113"/>
      <c r="D2" s="113"/>
      <c r="E2" s="113"/>
      <c r="F2" s="113"/>
    </row>
    <row r="3" spans="1:6" ht="21.75" customHeight="1">
      <c r="A3" s="34" t="s">
        <v>0</v>
      </c>
      <c r="B3" s="34" t="s">
        <v>23</v>
      </c>
      <c r="C3" s="34" t="s">
        <v>152</v>
      </c>
      <c r="D3" s="117" t="s">
        <v>1</v>
      </c>
      <c r="E3" s="117"/>
      <c r="F3" s="99" t="s">
        <v>2</v>
      </c>
    </row>
    <row r="4" spans="1:6" ht="21.75" customHeight="1">
      <c r="A4" s="9">
        <v>1</v>
      </c>
      <c r="B4" s="10" t="s">
        <v>17</v>
      </c>
      <c r="C4" s="11"/>
      <c r="D4" s="15"/>
      <c r="E4" s="13"/>
      <c r="F4" s="68"/>
    </row>
    <row r="5" spans="1:6" ht="21.75" customHeight="1">
      <c r="A5" s="9"/>
      <c r="B5" s="101" t="s">
        <v>99</v>
      </c>
      <c r="C5" s="102">
        <v>4186019312</v>
      </c>
      <c r="D5" s="103">
        <v>120570</v>
      </c>
      <c r="E5" s="104"/>
      <c r="F5" s="105">
        <v>204</v>
      </c>
    </row>
    <row r="6" spans="1:6" ht="21.75" customHeight="1">
      <c r="A6" s="9"/>
      <c r="B6" s="101" t="s">
        <v>100</v>
      </c>
      <c r="C6" s="102">
        <v>4186019487</v>
      </c>
      <c r="D6" s="106">
        <v>88167</v>
      </c>
      <c r="E6" s="107"/>
      <c r="F6" s="105">
        <v>333</v>
      </c>
    </row>
    <row r="7" spans="1:6" ht="21.75" customHeight="1">
      <c r="A7" s="9"/>
      <c r="B7" s="101" t="s">
        <v>101</v>
      </c>
      <c r="C7" s="102">
        <v>4186019398</v>
      </c>
      <c r="D7" s="103">
        <v>35111</v>
      </c>
      <c r="E7" s="107"/>
      <c r="F7" s="105">
        <v>215</v>
      </c>
    </row>
    <row r="8" spans="1:6" ht="21.75" customHeight="1">
      <c r="A8" s="9"/>
      <c r="B8" s="101" t="s">
        <v>102</v>
      </c>
      <c r="C8" s="102">
        <v>4186019479</v>
      </c>
      <c r="D8" s="108">
        <v>66314</v>
      </c>
      <c r="E8" s="107"/>
      <c r="F8" s="105">
        <v>203</v>
      </c>
    </row>
    <row r="9" spans="1:6" ht="21.75" customHeight="1">
      <c r="A9" s="9"/>
      <c r="B9" s="101" t="s">
        <v>103</v>
      </c>
      <c r="C9" s="102">
        <v>4186019452</v>
      </c>
      <c r="D9" s="103">
        <v>38056</v>
      </c>
      <c r="E9" s="107"/>
      <c r="F9" s="105">
        <v>194</v>
      </c>
    </row>
    <row r="10" spans="1:6" ht="21.75" customHeight="1">
      <c r="A10" s="9"/>
      <c r="B10" s="101" t="s">
        <v>180</v>
      </c>
      <c r="C10" s="102">
        <v>4186019282</v>
      </c>
      <c r="D10" s="109">
        <v>53355</v>
      </c>
      <c r="E10" s="110"/>
      <c r="F10" s="105">
        <v>124</v>
      </c>
    </row>
    <row r="11" spans="1:6" ht="21.75" customHeight="1">
      <c r="A11" s="9"/>
      <c r="B11" s="101" t="s">
        <v>145</v>
      </c>
      <c r="C11" s="102">
        <v>2926006063</v>
      </c>
      <c r="D11" s="109">
        <v>80430</v>
      </c>
      <c r="E11" s="110"/>
      <c r="F11" s="105">
        <v>317</v>
      </c>
    </row>
    <row r="12" spans="1:6" ht="21.75" customHeight="1">
      <c r="A12" s="9"/>
      <c r="B12" s="90"/>
      <c r="C12" s="11"/>
      <c r="D12" s="45"/>
      <c r="E12" s="48"/>
      <c r="F12" s="83"/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10"/>
      <c r="C14" s="11"/>
      <c r="D14" s="45"/>
      <c r="E14" s="48"/>
      <c r="F14" s="83"/>
    </row>
    <row r="15" spans="1:6" ht="21.75" customHeight="1">
      <c r="A15" s="9"/>
      <c r="B15" s="14"/>
      <c r="C15" s="11"/>
      <c r="D15" s="45"/>
      <c r="E15" s="48"/>
      <c r="F15" s="83"/>
    </row>
    <row r="16" spans="1:6" ht="21.75" customHeight="1">
      <c r="A16" s="9"/>
      <c r="B16" s="90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14"/>
      <c r="C18" s="11"/>
      <c r="D18" s="45"/>
      <c r="E18" s="48"/>
      <c r="F18" s="83"/>
    </row>
    <row r="19" spans="1:6" ht="21.75" customHeight="1">
      <c r="A19" s="9"/>
      <c r="B19" s="91"/>
      <c r="C19" s="24"/>
      <c r="D19" s="45"/>
      <c r="E19" s="48"/>
      <c r="F19" s="83"/>
    </row>
    <row r="20" spans="1:6" ht="21.75" customHeight="1">
      <c r="A20" s="12"/>
      <c r="B20" s="12"/>
      <c r="C20" s="24"/>
      <c r="D20" s="15"/>
      <c r="E20" s="22"/>
      <c r="F20" s="84"/>
    </row>
    <row r="21" spans="1:6" ht="21.75" customHeight="1" thickBot="1">
      <c r="A21" s="32"/>
      <c r="B21" s="23" t="s">
        <v>20</v>
      </c>
      <c r="C21" s="24"/>
      <c r="D21" s="42">
        <f>SUM(D5:D20)</f>
        <v>482003</v>
      </c>
      <c r="E21" s="52"/>
      <c r="F21" s="69"/>
    </row>
    <row r="22" spans="1:6" s="27" customFormat="1" ht="19.5" thickTop="1">
      <c r="A22" s="37"/>
      <c r="D22" s="39"/>
      <c r="F22" s="70"/>
    </row>
    <row r="23" spans="1:6" s="27" customFormat="1" ht="18.75">
      <c r="A23" s="37"/>
      <c r="B23" s="38"/>
      <c r="C23" s="53" t="s">
        <v>166</v>
      </c>
      <c r="D23" s="54" t="s">
        <v>193</v>
      </c>
      <c r="F23" s="70"/>
    </row>
    <row r="24" spans="1:6" s="27" customFormat="1" ht="18.75">
      <c r="A24" s="8"/>
      <c r="C24" s="53" t="s">
        <v>168</v>
      </c>
      <c r="D24" s="55" t="e">
        <f>D21-D23</f>
        <v>#VALUE!</v>
      </c>
      <c r="F24" s="70"/>
    </row>
    <row r="25" spans="1:6" s="27" customFormat="1" ht="18.75">
      <c r="A25" s="8"/>
      <c r="D25" s="55"/>
      <c r="E25" s="29"/>
      <c r="F25" s="70"/>
    </row>
    <row r="26" spans="1:6" s="27" customFormat="1" ht="18.75">
      <c r="A26" s="8"/>
      <c r="D26" s="53"/>
      <c r="F26" s="70"/>
    </row>
    <row r="27" spans="1:6" s="27" customFormat="1" ht="18.75">
      <c r="A27" s="2"/>
      <c r="B27" s="2"/>
      <c r="C27" s="2"/>
      <c r="D27" s="53"/>
      <c r="F27" s="70"/>
    </row>
    <row r="28" spans="1:6" s="27" customFormat="1" ht="18.75">
      <c r="A28" s="2"/>
      <c r="B28" s="2"/>
      <c r="C28" s="2"/>
      <c r="D28" s="56"/>
      <c r="E28" s="53"/>
      <c r="F28" s="71"/>
    </row>
    <row r="29" spans="1:11" s="27" customFormat="1" ht="18.75">
      <c r="A29" s="2"/>
      <c r="B29" s="2"/>
      <c r="C29" s="2"/>
      <c r="D29" s="2"/>
      <c r="E29" s="53"/>
      <c r="F29" s="71"/>
      <c r="H29" s="8"/>
      <c r="I29" s="57"/>
      <c r="J29" s="57"/>
      <c r="K29" s="57"/>
    </row>
    <row r="30" spans="1:6" s="27" customFormat="1" ht="18.75">
      <c r="A30" s="2"/>
      <c r="B30" s="2"/>
      <c r="C30" s="2"/>
      <c r="D30" s="2"/>
      <c r="E30" s="56"/>
      <c r="F30" s="72"/>
    </row>
    <row r="33" ht="18.75">
      <c r="G33" s="53"/>
    </row>
    <row r="34" ht="18.75">
      <c r="G34" s="53"/>
    </row>
    <row r="35" ht="18.75">
      <c r="G35" s="56"/>
    </row>
    <row r="53" spans="1:4" ht="18.75">
      <c r="A53" s="37"/>
      <c r="B53" s="38"/>
      <c r="C53" s="8"/>
      <c r="D53" s="39"/>
    </row>
    <row r="54" spans="1:4" ht="18.75">
      <c r="A54" s="37"/>
      <c r="B54" s="38"/>
      <c r="C54" s="8"/>
      <c r="D54" s="39"/>
    </row>
    <row r="55" spans="3:6" ht="18.75">
      <c r="C55" s="8"/>
      <c r="D55" s="8"/>
      <c r="E55" s="27"/>
      <c r="F55" s="70"/>
    </row>
    <row r="56" spans="3:6" ht="18.75">
      <c r="C56" s="8"/>
      <c r="D56" s="8"/>
      <c r="E56" s="27"/>
      <c r="F56" s="70"/>
    </row>
    <row r="57" spans="3:6" ht="18.75">
      <c r="C57" s="30"/>
      <c r="D57" s="30"/>
      <c r="E57" s="8"/>
      <c r="F57" s="74"/>
    </row>
    <row r="58" spans="5:6" ht="18.75">
      <c r="E58" s="8"/>
      <c r="F58" s="74"/>
    </row>
    <row r="59" spans="5:6" ht="18.75">
      <c r="E59" s="30"/>
      <c r="F59" s="75"/>
    </row>
    <row r="61" spans="1:7" ht="21.75" customHeight="1">
      <c r="A61" s="34">
        <v>2</v>
      </c>
      <c r="B61" s="49" t="s">
        <v>3</v>
      </c>
      <c r="C61" s="13"/>
      <c r="D61" s="16"/>
      <c r="E61" s="13"/>
      <c r="F61" s="68"/>
      <c r="G61" s="8"/>
    </row>
    <row r="62" spans="1:7" ht="21.75" customHeight="1">
      <c r="A62" s="9"/>
      <c r="B62" s="14" t="s">
        <v>171</v>
      </c>
      <c r="C62" s="11">
        <v>4016079837</v>
      </c>
      <c r="D62" s="15"/>
      <c r="E62" s="26"/>
      <c r="F62" s="83">
        <v>9009</v>
      </c>
      <c r="G62" s="8"/>
    </row>
    <row r="63" spans="1:7" ht="21.75" customHeight="1">
      <c r="A63" s="9"/>
      <c r="B63" s="14" t="s">
        <v>24</v>
      </c>
      <c r="C63" s="11">
        <v>4506001842</v>
      </c>
      <c r="D63" s="33"/>
      <c r="E63" s="13"/>
      <c r="F63" s="83">
        <v>9010</v>
      </c>
      <c r="G63" s="8"/>
    </row>
    <row r="64" spans="1:6" ht="18.75">
      <c r="A64" s="9"/>
      <c r="B64" s="14" t="s">
        <v>25</v>
      </c>
      <c r="C64" s="11">
        <v>4506001869</v>
      </c>
      <c r="D64" s="33"/>
      <c r="E64" s="16"/>
      <c r="F64" s="83">
        <v>9011</v>
      </c>
    </row>
    <row r="65" spans="1:6" ht="18.75">
      <c r="A65" s="9"/>
      <c r="B65" s="14" t="s">
        <v>200</v>
      </c>
      <c r="C65" s="11">
        <v>4016079861</v>
      </c>
      <c r="D65" s="15"/>
      <c r="E65" s="16"/>
      <c r="F65" s="83">
        <v>9012</v>
      </c>
    </row>
    <row r="66" spans="1:6" ht="18.75">
      <c r="A66" s="9"/>
      <c r="B66" s="14" t="s">
        <v>201</v>
      </c>
      <c r="C66" s="11">
        <v>4016079969</v>
      </c>
      <c r="D66" s="15"/>
      <c r="E66" s="16"/>
      <c r="F66" s="83">
        <v>9013</v>
      </c>
    </row>
    <row r="67" spans="1:6" ht="18.75">
      <c r="A67" s="9"/>
      <c r="B67" s="14" t="s">
        <v>183</v>
      </c>
      <c r="C67" s="11">
        <v>4016079934</v>
      </c>
      <c r="D67" s="50"/>
      <c r="E67" s="16"/>
      <c r="F67" s="83">
        <v>9014</v>
      </c>
    </row>
  </sheetData>
  <sheetProtection/>
  <mergeCells count="3">
    <mergeCell ref="A1:F1"/>
    <mergeCell ref="A2:F2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34" t="s">
        <v>0</v>
      </c>
      <c r="B4" s="34" t="s">
        <v>23</v>
      </c>
      <c r="C4" s="34" t="s">
        <v>152</v>
      </c>
      <c r="D4" s="117" t="s">
        <v>1</v>
      </c>
      <c r="E4" s="117"/>
      <c r="F4" s="99" t="s">
        <v>2</v>
      </c>
    </row>
    <row r="5" spans="1:6" ht="21.75" customHeight="1">
      <c r="A5" s="9">
        <v>1</v>
      </c>
      <c r="B5" s="10" t="s">
        <v>9</v>
      </c>
      <c r="C5" s="11"/>
      <c r="D5" s="15"/>
      <c r="E5" s="13"/>
      <c r="F5" s="68"/>
    </row>
    <row r="6" spans="1:6" ht="21.75" customHeight="1">
      <c r="A6" s="9"/>
      <c r="B6" s="14" t="s">
        <v>45</v>
      </c>
      <c r="C6" s="11">
        <v>4016080169</v>
      </c>
      <c r="D6" s="18">
        <v>62120</v>
      </c>
      <c r="E6" s="16"/>
      <c r="F6" s="83">
        <v>319</v>
      </c>
    </row>
    <row r="7" spans="1:6" ht="21.75" customHeight="1">
      <c r="A7" s="9"/>
      <c r="B7" s="14" t="s">
        <v>46</v>
      </c>
      <c r="C7" s="11">
        <v>4506001923</v>
      </c>
      <c r="D7" s="20">
        <v>59242</v>
      </c>
      <c r="E7" s="19"/>
      <c r="F7" s="83">
        <v>284</v>
      </c>
    </row>
    <row r="8" spans="1:6" ht="21.75" customHeight="1">
      <c r="A8" s="9"/>
      <c r="B8" s="14" t="s">
        <v>165</v>
      </c>
      <c r="C8" s="11">
        <v>4436006840</v>
      </c>
      <c r="D8" s="20">
        <v>58686</v>
      </c>
      <c r="E8" s="19"/>
      <c r="F8" s="83">
        <v>196</v>
      </c>
    </row>
    <row r="9" spans="1:6" ht="21.75" customHeight="1">
      <c r="A9" s="9"/>
      <c r="B9" s="14" t="s">
        <v>195</v>
      </c>
      <c r="C9" s="11">
        <v>4016069572</v>
      </c>
      <c r="D9" s="20">
        <v>23890</v>
      </c>
      <c r="E9" s="19"/>
      <c r="F9" s="83">
        <v>279</v>
      </c>
    </row>
    <row r="10" spans="1:6" ht="21.75" customHeight="1">
      <c r="A10" s="9"/>
      <c r="B10" s="14" t="s">
        <v>175</v>
      </c>
      <c r="C10" s="11">
        <v>4430390533</v>
      </c>
      <c r="D10" s="21">
        <v>107344</v>
      </c>
      <c r="E10" s="19"/>
      <c r="F10" s="83">
        <v>297</v>
      </c>
    </row>
    <row r="11" spans="1:6" ht="21.75" customHeight="1">
      <c r="A11" s="9"/>
      <c r="B11" s="14" t="s">
        <v>47</v>
      </c>
      <c r="C11" s="11">
        <v>4436006794</v>
      </c>
      <c r="D11" s="21">
        <v>11258</v>
      </c>
      <c r="E11" s="22"/>
      <c r="F11" s="83">
        <v>292</v>
      </c>
    </row>
    <row r="12" spans="1:6" ht="21.75" customHeight="1">
      <c r="A12" s="9"/>
      <c r="B12" s="14" t="s">
        <v>196</v>
      </c>
      <c r="C12" s="11">
        <v>9825373512</v>
      </c>
      <c r="D12" s="21">
        <v>129437</v>
      </c>
      <c r="E12" s="22"/>
      <c r="F12" s="83">
        <v>233</v>
      </c>
    </row>
    <row r="13" spans="1:6" ht="21.75" customHeight="1">
      <c r="A13" s="9"/>
      <c r="B13" s="14" t="s">
        <v>133</v>
      </c>
      <c r="C13" s="11">
        <v>4016079756</v>
      </c>
      <c r="D13" s="21">
        <v>135202</v>
      </c>
      <c r="E13" s="48"/>
      <c r="F13" s="83">
        <v>191</v>
      </c>
    </row>
    <row r="14" spans="1:6" ht="21.75" customHeight="1">
      <c r="A14" s="9"/>
      <c r="B14" s="14" t="s">
        <v>197</v>
      </c>
      <c r="C14" s="11">
        <v>4011055727</v>
      </c>
      <c r="D14" s="21">
        <v>40746</v>
      </c>
      <c r="E14" s="48"/>
      <c r="F14" s="83">
        <v>201</v>
      </c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627925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D8+D9+D10+D12+D13+D14</f>
        <v>495305</v>
      </c>
      <c r="F24" s="70"/>
    </row>
    <row r="25" spans="1:6" s="27" customFormat="1" ht="18.75">
      <c r="A25" s="8"/>
      <c r="C25" s="53" t="s">
        <v>168</v>
      </c>
      <c r="D25" s="55">
        <f>D22-D24</f>
        <v>132620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 t="s">
        <v>193</v>
      </c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Finance_02</cp:lastModifiedBy>
  <cp:lastPrinted>2023-08-23T10:07:50Z</cp:lastPrinted>
  <dcterms:created xsi:type="dcterms:W3CDTF">1999-01-05T05:40:58Z</dcterms:created>
  <dcterms:modified xsi:type="dcterms:W3CDTF">2023-08-25T07:37:11Z</dcterms:modified>
  <cp:category/>
  <cp:version/>
  <cp:contentType/>
  <cp:contentStatus/>
</cp:coreProperties>
</file>